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35" windowWidth="12120" windowHeight="6840" activeTab="0"/>
  </bookViews>
  <sheets>
    <sheet name="DATA" sheetId="1" r:id="rId1"/>
    <sheet name="TAMEIA-KRATHSEIS" sheetId="2" r:id="rId2"/>
    <sheet name="KLIMAKA" sheetId="3" r:id="rId3"/>
    <sheet name="HelpSheet" sheetId="4" state="hidden" r:id="rId4"/>
    <sheet name="IKA4" sheetId="5" r:id="rId5"/>
  </sheets>
  <definedNames>
    <definedName name="Data.Dump">OFFSET([0]!Data.Top.Left,1,0)</definedName>
    <definedName name="dn_kpk_1" localSheetId="4">'IKA4'!$A$2:$E$110</definedName>
    <definedName name="ikalist">'IKA4'!$B$3:$E$691</definedName>
  </definedNames>
  <calcPr fullCalcOnLoad="1"/>
</workbook>
</file>

<file path=xl/comments2.xml><?xml version="1.0" encoding="utf-8"?>
<comments xmlns="http://schemas.openxmlformats.org/spreadsheetml/2006/main">
  <authors>
    <author>KARPODINIS</author>
  </authors>
  <commentList>
    <comment ref="C6" authorId="0">
      <text>
        <r>
          <rPr>
            <b/>
            <sz val="8"/>
            <rFont val="Tahoma"/>
            <family val="2"/>
          </rPr>
          <t>Εδώ ενημερώνουμε την περιγραφή του ασφ/κού ταμείου ( το πρώτο πρέπει να είναι το ΙΚΑ διότι υπολογιζετε ΤΕΚΜΑΡΤΟ ΙΚΑ</t>
        </r>
      </text>
    </comment>
  </commentList>
</comments>
</file>

<file path=xl/sharedStrings.xml><?xml version="1.0" encoding="utf-8"?>
<sst xmlns="http://schemas.openxmlformats.org/spreadsheetml/2006/main" count="788" uniqueCount="252">
  <si>
    <t>ΦΟΡ.ΣΥΝΤ</t>
  </si>
  <si>
    <t>ΣΥΝΟΛΟ ΕΙΣΟΔΗΜΑΤΟΣ</t>
  </si>
  <si>
    <t>ΠΙΝΑΚΑΣ  ΣΥΝΤΕΛΕΣΤΩΝ ΚΡΑΤΗΣΕΩΝ ΑΣΦ/ΚΩΝ ΤΑΜΕΙΩΝ</t>
  </si>
  <si>
    <t>Α/Α</t>
  </si>
  <si>
    <t>ΠΕΡΙΓΡΑΦΗ ΤΑΜΕΙΟΥ</t>
  </si>
  <si>
    <t>ΣΥΝΤ.ΚΡΑΤΗΣΕΙΣ</t>
  </si>
  <si>
    <t>ΠΙΝΑΚΑΣ  ΣΥΝΤΕΛΕΣΤΩΝ ΚΡΑΤΗΣΕΩΝ ΕΡΓΟΔΟΤΗ</t>
  </si>
  <si>
    <t>ΚΑΤΑΒΟΛΗ ΤΑΜΕΙΩΝ ΣΕ ΦΟΡΕΙΣ</t>
  </si>
  <si>
    <t xml:space="preserve">ΕΠΙΚΟΥΡΙΚΟ </t>
  </si>
  <si>
    <t>ΝΑΙ</t>
  </si>
  <si>
    <t>ΟΧΙ</t>
  </si>
  <si>
    <t>ΑΛΛΗ ΚΡΑΤΗΣΗ</t>
  </si>
  <si>
    <t>ΣΥΝΤ.ΚΡΑΤΗΣΕΙΣ ΤΟΙΣ ΕΚΑΤΟ</t>
  </si>
  <si>
    <t xml:space="preserve">ΚΛΙΜΑΚΑ  ΥΠΟΛΟΓΙΣΜΟΥ ΦΟΡΟΥ ΕΙΣΟΔΗΜΑΤΟΣ  </t>
  </si>
  <si>
    <t>ΦΟΡΟΣ</t>
  </si>
  <si>
    <t>ΕΠΙΚΟΥΡΙΚΟ:</t>
  </si>
  <si>
    <t>ΑΛΛΗ ΚΡΑΤΗΣΗ:</t>
  </si>
  <si>
    <t>Σύνολο κρατήσεων:</t>
  </si>
  <si>
    <t>ΚΑΘΑΡΕΣ ΕΤΗΣΙΕΣ ΑΠΟΔΟΧΕΣ ΓΙΑ ΥΠΟΛΟΓΙΣΜΟ ΦΟΡΟΥ:</t>
  </si>
  <si>
    <t>ΑΝΩΤΑΤΟ ΟΡΙΟ ΙΚΑ ΓΙΑ ΚΡΑΤΗΣΕΙΣ ΑΣΦ. ΠΡΙΝ ΑΠΟ 31/12/1992:</t>
  </si>
  <si>
    <t>ΜΙΚΤΕΣ ΜΗΝΙΑΙΕΣ ΑΠΟΔΟΧΕΣ:</t>
  </si>
  <si>
    <t>Μισθοί μέσα στο έτος (πχ. 14):</t>
  </si>
  <si>
    <t xml:space="preserve">    Αριθμός τέκνων:</t>
  </si>
  <si>
    <t>ΕΠΙΛΟΓΗ ΠΡΩΤΗΣ ΑΣΦΑΛΙΣΗ ΣΕ ΤΑΜΕΙΟ ( ΠΡΙΝ ΤΗΝ 31/12/1992):</t>
  </si>
  <si>
    <t>ΕΤΗΣΙΟΣ ΦΜΥ:</t>
  </si>
  <si>
    <t>ΜΗΝΙΑΙΟΣ ΦΜΥ:</t>
  </si>
  <si>
    <t>ΣΥΝΟΛΟ ΚΡΑΤΗΣΕΩΝ ΦΜΥ+ΤΑΜΕΙΑ:</t>
  </si>
  <si>
    <t>ΜΗΝΙΑΙΟ ΚΑΘΑΡΟ ΠΛΗΡΩΤΕΟ ΕΙΣΟΔΗΜΑ:</t>
  </si>
  <si>
    <r>
      <t>ΜΙΚΤΕΣ</t>
    </r>
    <r>
      <rPr>
        <b/>
        <sz val="9"/>
        <color indexed="10"/>
        <rFont val="Arial"/>
        <family val="2"/>
      </rPr>
      <t xml:space="preserve"> ΜΗΝΙΑΙΕΣ</t>
    </r>
    <r>
      <rPr>
        <b/>
        <sz val="9"/>
        <color indexed="18"/>
        <rFont val="Arial"/>
        <family val="2"/>
      </rPr>
      <t xml:space="preserve"> ΑΠΟΔΟΧΕΣ - ΚΡΑΤΗΣΕΙΣ ( χωρίς το Φ.Μ.Υ. ):</t>
    </r>
  </si>
  <si>
    <t xml:space="preserve"> Μείον κρατήσεις</t>
  </si>
  <si>
    <t>ΠΕΡΙΓΡΑΦΗ</t>
  </si>
  <si>
    <t>Ποσοστό (%)</t>
  </si>
  <si>
    <t>Ασφαλισμένου</t>
  </si>
  <si>
    <t>Εργοδότη</t>
  </si>
  <si>
    <t>Σύνολο</t>
  </si>
  <si>
    <t>ΜΙΚΤΑ, ΙΚΑ-ΤΕΑΜ</t>
  </si>
  <si>
    <t>ΜΙΚΤΑ, ΒΑΡΕΑ, ΙΚΑ-ΤΕΑΜ</t>
  </si>
  <si>
    <t>ΜΙΚΤΑ, ΒΑΡΕΑ</t>
  </si>
  <si>
    <t>ΣΥΝΤΑΞΗ, ΙΚΑ-ΤΕΑΜ</t>
  </si>
  <si>
    <t>ΣΥΝΤΑΞΗ</t>
  </si>
  <si>
    <t>ΣΥΝΤΑΞΗ, ΒΑΡΕΑ</t>
  </si>
  <si>
    <t>ΣΥΝΤΑΞΗ, ΒΑΡΕΑ, ΙΚΑ-ΤΕΑΜ</t>
  </si>
  <si>
    <t>ΣΥΝΤΑΞΗ, ΑΣΘΕΝΕΙΑ ΧΡΗΜΑ, ΙΚΑ-ΤΕΑΜ</t>
  </si>
  <si>
    <t>ΣΥΝΤΑΞΗ, ΑΣΘΕΝΕΙΑ ΧΡΗΜΑ</t>
  </si>
  <si>
    <t>ΑΣΘΕΝΕΙΑ, ΙΚΑ-ΤΕΑΜ</t>
  </si>
  <si>
    <t>ΑΣΘΕΝΕΙΑ (ΕΙΔΟΣ+ΧΡΗΜΑ)</t>
  </si>
  <si>
    <t>ΑΣΘΕΝΕΙΑ ΧΡΗΜΑ, ΙΚΑ-ΤΕΑΜ</t>
  </si>
  <si>
    <t>ΑΣΘΕΝΕΙΑ ΧΡΗΜΑ</t>
  </si>
  <si>
    <t>ΙΚΑ-ΤΕΑΜ</t>
  </si>
  <si>
    <t>ΣΥΝΕΙΣΠΡΑΤΤΟΜΕΝΕΣ ΕΙΣΦΟΡΕΣ</t>
  </si>
  <si>
    <t>ΑΣΘΕΝΕΙΑ ΧΩΡΙΣ ΣΥΝΕΙΣΠΡΑΤΟΜΕΝΑ</t>
  </si>
  <si>
    <t>ΟΡΚΩΤΟΙ ΛΟΓΙΣΤΕΣ</t>
  </si>
  <si>
    <t>ΟΓΑ - ΕΛΓΑ ΤΑΚΤΙΚΟΙ ΥΠΑΛΛΗΛΟΙ</t>
  </si>
  <si>
    <t>ΙΑΤΡΟΙ-ΦΑΡΜΑΚΟΠΟΙΟΙ ΜΕ ΜΙΣΘΩΣΗ ΕΡΓΟΥ</t>
  </si>
  <si>
    <t>ΑΣΦΑΛΙΖΟΜΕΝΟΙ ΣΤΟ ΤΑΤΤΑ</t>
  </si>
  <si>
    <t>ΑΝΕΡΓΟΙ ΝΑΥΤΙΚΟΙ ΠΡΑΚΤΟΡΕΣ - ΑΥΤ/ΣΤΕΣ</t>
  </si>
  <si>
    <t>ΤΑΚΤΙΚΟΙ ΥΠΑΛΛΗΛΟΙ ΟΣΕ</t>
  </si>
  <si>
    <t>ΛΑΧΕΙΟΠΩΛΕΣ</t>
  </si>
  <si>
    <t>ΠΡΟΣΩΠΙΚΟ ΕΥΔΑΠ</t>
  </si>
  <si>
    <t>ΕΥΔΑΠ</t>
  </si>
  <si>
    <t>ΝΟΣΟΚΟΜΕΙΟ 'ΕΥΑΓΓΕΛΙΣΜΟΣ'</t>
  </si>
  <si>
    <t>ΕΦΗΜΕΡΙΔΕΣ ΑΘΗΝΩΝ ΘΕΣΣΑΛΟΝΙΚΗΣ</t>
  </si>
  <si>
    <t>ΣΥΝΤΑΞΙΟΥΧΟΙ ΙΚΑ</t>
  </si>
  <si>
    <t>ΣΥΝΤΑΞΙΟΥΧΟΙ ΞΕΝΟΔΟΧΟΙ</t>
  </si>
  <si>
    <t>ΣΥΝΤΑΞΙΟΥΧΟΙ ΠΡΩΗΝ ΥΠΑΛΛΗΛΟΙ ΝΠΔΔ</t>
  </si>
  <si>
    <t>ΕΠΙΔΟΤΗΣΗ ΑΝΕΡΓΙΑΣ ΟΑΕΔ</t>
  </si>
  <si>
    <t>ΕΦΕΔΡΙΚΟ ΕΠΙΔΟΜΑ ΟΑΕΔ</t>
  </si>
  <si>
    <t>ΙΕΡΟΔΟΥΛΕΣ</t>
  </si>
  <si>
    <t>ΦΥΛΑΚΕΣ ΣΧΟΛΕΙΩΝ</t>
  </si>
  <si>
    <t>ΕΚΠΑΙΔΕΥΤΙΚΟΙ ΙΣΟΤΙΜΩΝ ΣΧΟΛΕΙΩΝ</t>
  </si>
  <si>
    <t>ΕΠΙΔΟΜΑ ΜΗΤΡΟΤΗΤΑΣ ΟΑΕΔ</t>
  </si>
  <si>
    <t>ΠΡΟΣΩΡΙΝΟΙ 'Κ' ΓΙΑ ΤΟ 2002 ΤΑΚΤΙΚΟΥ ΠΡΟΣΩΠΙΚΟΥ ΟΣΕ</t>
  </si>
  <si>
    <t>ΠΡΟΣΩΠΙΚΟ ΕΥΔΑΠ ΑΠΑΣΧΟΛΟΥΜΕΝΟ ΣΕ ΥΠΟΘΑΛΑΣΣΙΕΣ ΕΡΓΑΣΙΕΣ (ΠΑΛΑΙΟΙ)</t>
  </si>
  <si>
    <t>ΠΡΟΣΩΡΙΝΟΣ 'Κ' ΓΙΑ ΤΟ ΕΤΟΣ 2002 ΠΡΟΣΩΠΙΚΟΥ ΟΣΕ</t>
  </si>
  <si>
    <t>ΙΚΑ-ΕΤΕΑΜ</t>
  </si>
  <si>
    <t>ΞΕΝΟΔΟΧΟΙ ΠΑΡΑΜΕΘΟΡΙΩΝ ΠΕΡΙΟΧΩΝ</t>
  </si>
  <si>
    <t>ΗΜΕΡΗΣΙΕΣ ΕΦΗΜΕΡΙΔΕΣ ΘΕΣΣΑΛΟΝΙΚΗΣ</t>
  </si>
  <si>
    <t>ΠΤΥΧΙΟΥΧΟΙ ΧΕΙΡΙΣΤΕΣ ΑΕΡΟΣΚΑΦΩΝ ΑΠΑΣΧΟΛΟΥΜΕΝΟΙ ΣΕ ΟΠΟΙΟΝΔΗΠΟΤΕ ΑΛΛΟ ΕΡΓΟΔΟΤΗ</t>
  </si>
  <si>
    <t>ΗΘΟΠΟΙΟΙ ΜΕΛΟΔΡΑΜΑΤΙΚΟΥ ΘΕΑΤΡΟΥ ΜΟΥΣΙΚΟΙ ΠΝΕΥΣΤΩΝ ΟΡΓΑΝΩΝ ΧΟΡΕΥΤΕΣ - ΧΟΡΕΥΤΡΙΕΣ</t>
  </si>
  <si>
    <t>ΑΠΑΣΧΟΛΟΥΜΕΝΟΙ ΣΤΙΣ ΥΠΟΓΕΙΕΣ ΣΤΟΕΣ, ΕΝΑΕΡΙΕΣ - ΥΠΟΘΑΛΑΣΣΙΕΣ ΕΡΓΑΣΙΕΣ &amp; ΕΞΟΡΥΞΗ ΑΜΙΑΝΤΟΥ</t>
  </si>
  <si>
    <t>ΗΘΟΠΟΙΟΙ ΘΕΑΤΡΟΥ ΠΡΟΖΑΣ &amp; ΜΟΥΣΙΚΟΥ ΘΕΑΤΡΟΥ, ΥΠΟΒΟΛΕΙΣ, ΜΟΥΣΙΚΟΙ ΕΓΧΟΡΔΩΝ &amp; ΚΡΟΥΣΤΩΝ ΟΡΓΑΝΩΝ, ΤΕΧΝΙΚΟΙ ΘΕΑΤΡΟΥ, ΠΡΟΣΩΠΙΚΟ ΣΚΗΝΗΣ</t>
  </si>
  <si>
    <t>ΜΟΝΙΜΟ ΠΡΟΣΩΠΙΚΟ ΚΑΘΑΡΙΟΤΗΤΑΣ ΟΤΑ ΠΟΥ ΕΠΕΛΕΞΕ ΑΣΦΑΛΙΣΗ ΣΤΟ ΙΚΑ</t>
  </si>
  <si>
    <t>ΑΣΘ σε είδος + χρήμα, ΙΚΑ-ΕΤΕΑΜ, ΟΕΚ</t>
  </si>
  <si>
    <t>ΑΣΘ σε χρήμα, ΟΕΚ</t>
  </si>
  <si>
    <t>ΑΣΘ σε χρήμα, ΙΚΑ-ΕΤΕΑΜ, ΟΕΚ</t>
  </si>
  <si>
    <t>ΟΕΚ</t>
  </si>
  <si>
    <t>ΣΥΝΤΑΞΗ, ΙΚΑ-ΕΤΕΑΜ, ΟΕΚ</t>
  </si>
  <si>
    <t>ΣΥΝΤΑΞΗ, ΑΣΘ σε είδος + χρήμα, ΙΚΑ-ΕΤΕΑΜ, ΟΕΚ</t>
  </si>
  <si>
    <t>ΣΥΝΤΑΞΗ, ΑΣΘ σε χρήμα, ΟΕΚ</t>
  </si>
  <si>
    <t>ΣΥΝΤΑΞΗ, ΑΣΘ σε χρήμα, ΙΚΑ-ΕΤΕΑΜ, ΟΕΚ</t>
  </si>
  <si>
    <t>ΣΥΝΤΑΞΗ ΟΕΚ</t>
  </si>
  <si>
    <t>ΣΥΝΤΑΞΗ, ΑΣΘ σε χρήμα,ΤΕΑΜ, ΟΕΚ</t>
  </si>
  <si>
    <t>ΣΥΝΤΑΞΗ ΤΕΑΜ, ΟΕΚ</t>
  </si>
  <si>
    <t>ΣΥΝΤΑΞΗ, ΒΑΕ, ΟΕΚ</t>
  </si>
  <si>
    <t>ΣΥΝΤΑΞΗ, ΒΑΕ, ΤΕΑΜ, ΟΕΚ</t>
  </si>
  <si>
    <t>ΣΥΝΤΑΞΗ, ΑΣΘ σε είδος + χρήμα, ΟΕΚ</t>
  </si>
  <si>
    <t>ΣΥΝΤΑΞΗ, ΑΣΘ σε είδος + χρήμα, ΤΕΑΜ, ΟΕΚ</t>
  </si>
  <si>
    <t>ΣΥΝΤΑΞΗ, ΑΣΘ σε χρήμα, ΤΕΑΜ, ΟΕΚ</t>
  </si>
  <si>
    <t>ΣΥΝΤΑΞΗ, ΟΕΚ</t>
  </si>
  <si>
    <t>ΣΥΝΤΑΞΗ, ΤΕΑΜ, ΟΕΚ</t>
  </si>
  <si>
    <t>ΣΥΝΤΑΞΗ, ΑΣΘ σε είδος + χρήμα, ΒΑΕ, ΟΕΚ</t>
  </si>
  <si>
    <t>ΣΥΝΤΑΞΗ, ΑΣΘ σε είδος + χρήμα, ΒΑΕ,ΤΕΑΜ, ΟΕΚ</t>
  </si>
  <si>
    <t>ΣΥΝΤΑΞΗ, ΑΣΘ σε χρήμα, ΒΑΕ, ΟΕΚ</t>
  </si>
  <si>
    <t>ΣΥΝΤΑΞΗ, ΑΣΘ σε χρήμα, ΒΑΕ,ΤΕΑΜ ΟΕΚ</t>
  </si>
  <si>
    <t>Παλαιοί ασφαλισμένοι</t>
  </si>
  <si>
    <t>Νέοι ασφαλισμένοι</t>
  </si>
  <si>
    <t>ΣΥΝΤΑΞΙΟΥΧΟΙ ΛΟΓΩ ΓΗΡΑΤΟΣ ή ΑΝΑΠΗΡΙΑΣ: ΔΗΜΟΣΙΟΥ, ΝΑΤ, ΟΓΑ</t>
  </si>
  <si>
    <t>ΠΡΟΣΩΠΙΚΟ ΚΑΘΑΡΙΟΤΗΤΑΣ ΟΤΑ</t>
  </si>
  <si>
    <t>ΗΘΟΠΟΙΟΙ ΜΕΛΟΔΡΑΜΑΤΟΣ, ΧΟΡΕΥΤΕΣ, ΜΟΥΣΙΚΟΙ ΠΝΕΥΣΤΩΝ ΟΡΓΑΝΩΝ</t>
  </si>
  <si>
    <t>ΑΠΑΣΧΟΛΟΥΜΕΝΟΙ ΣΕ ΥΠΟΓΕΙΕΣ ΣΤΟΕΣ</t>
  </si>
  <si>
    <t>ΣΥΝΤΑΞΙΟΥΧΟΙ ΑΠΑΣΧΟΛΟΥΜΕΝΟΙ ΣΕ ΑΕΡΟΠΟΡΙΚΕΣ ΕΠΙΧΕΙΡΗΣΕΙΣ</t>
  </si>
  <si>
    <t>ΕΡΓΑΖΟΜΕΝΟΙ ΜΕ ΣΧΕΣΗ ΕΞΑΡΤΗΜΕΝΗΣ ΕΡΓΑΣΙΑΣ</t>
  </si>
  <si>
    <t>ΣΥΝΤΑΞΙΟΥΧΟΙ ΔΗΜΟΣΙΟΥ ΕΡΓΑΖΟΜΕΝΟΙ ΣΕ ΥΠΟΓΕΙΕΣ ΣΤΟΕΣ, ΥΠΟΘΑΛΑΣΣΙΕΣ, ΕΝΑΕΡΙΕΣ 'ΠΑΛΑΙΟΙ'</t>
  </si>
  <si>
    <t>ΩΣ ΑΝΩ 'ΝΕΟΙ' ΑΣΦΑΛΙΣΜΕΝΟΙ</t>
  </si>
  <si>
    <t>ΑΠΑΣΧΟΛΟΥΜΕΝΟΙ 'ΠΑΛΑΙΟΙ' ή 'ΝΕΟΙ' ΑΣΦΑΛΙΣΜΕΝΟΙ</t>
  </si>
  <si>
    <t>ΕΡΓΑΤΟΤΕΧΝΙΤΕΣ ΑΠΑΣΧΟΛΟΥΜΕΝΟΙ ΣΕ ΕΡΓΑ ΤΟΥ ΟΣΕ ΜΕ ΑΥΤΕΠΙΣΤΑΣΙΑ</t>
  </si>
  <si>
    <t>ΕΡΓΑΖΟΜΕΝΟΙ ΟΙΚΟΔΟΜΟΙ ΕΚΤΟΣ ΕΛΛΑΔΟΣ</t>
  </si>
  <si>
    <t>ΣΥΝΤΑΞΙΟΥΧΟΙ 'Κ' ΑΠΑΣΧΟΛΟΥΜΕΝΟΙ ΣΕ ΕΡΓΑ ΟΣΕ</t>
  </si>
  <si>
    <t>ΣΥΝΤΗΡΗΤΕΣ ΚΤΙΡΙΩΝ ΔΙΑΦΟΡΩΝ ΕΠΙΧΕΙΡΗΣΕΩΝ</t>
  </si>
  <si>
    <t>ΔΗΜΟΣΙΟ - ΟΤΑ, ΜΟΝΙΜΟΙ ΣΥΝΤΗΡΗΤΕΣ</t>
  </si>
  <si>
    <t>ΝΠΔΔ, ΜΟΝΙΜΟΙ ΣΥΝΤΗΡΗΤΕΣ</t>
  </si>
  <si>
    <t>ΑΝΑΓΝΩΡΙΣΗ ΣΤΡΑΤΙΩΤΙΚΗΣ ΥΠΗΡΕΣΙΑΣ</t>
  </si>
  <si>
    <t>ΧΡΟΝΟΣ ΠΡΙΝ ΑΠΟ ΕΠΕΚΤΑΣΗ ΤΕΑΕΔΞΕ ή ΕΤΕΜ</t>
  </si>
  <si>
    <t>ΧΡΟΝΟΣ ΕΚΤΟΣ ΑΣΦΑΛΙΣΗΣ</t>
  </si>
  <si>
    <t>ΠΟΛΙΤΙΚΟΙ ΠΡΟΣΦΥΓΕΣ</t>
  </si>
  <si>
    <t>ΑΣΦΑΛΙΣΗ σε τέως ΕΛΚΑΔ</t>
  </si>
  <si>
    <t>ΧΡΟΝΟΣ ΕΚΠΑΙΔΕΥΤΙΚΗΣ ΑΔΕΙΑΣ</t>
  </si>
  <si>
    <t>ΧΡΟΝΟΣ ΓΟΝΙΚΗΣ ΑΔΕΙΑΣ</t>
  </si>
  <si>
    <t>ΕΛΛΗΝΩΝ ΑΠΟ ΑΙΓΥΠΤΟ, ΤΟΥΡΚΙΑ, ΡΟΥΜΑΝΙΑ</t>
  </si>
  <si>
    <t>ΕΠΟΧΙΑΚΩΣ ΑΠΑΣΧΟΛΟΥΜΕΝΟΙ</t>
  </si>
  <si>
    <t>ΠΡΟΫΠΗΡΕΣΙΑ ΣΕ ΝΠΔΔ</t>
  </si>
  <si>
    <t>ΑΝΑΓΝΩΡΙΣΗ ΣΕ ΒΑΕ</t>
  </si>
  <si>
    <t>ΠΡΟΫΠΗΡΕΣΙΑ ΥΠΑΛΛΗΛΩΝ ΟΗΕ</t>
  </si>
  <si>
    <t>ΠΑΙΔΙΑ</t>
  </si>
  <si>
    <t>ΕΠΙΛΟΓΗ ΚΛΙΜΑΚΑΣ</t>
  </si>
  <si>
    <t>ΕΠΙΛΕΓΜΕΝΟΣ ΑΡΙΘΜΟΣ ΠΑΙΔΙΩΝ</t>
  </si>
  <si>
    <t>Κ,Π,Κ,</t>
  </si>
  <si>
    <t>Ποσό:</t>
  </si>
  <si>
    <t>ΕΤΗΣΙΑ ΕΚΚΑΘΑΡΙΣΗ</t>
  </si>
  <si>
    <t>ΦΟΡΟΥ</t>
  </si>
  <si>
    <t>Συνολική επιβάρυνση εργοδότη</t>
  </si>
  <si>
    <t>ΕΡΓΟΔΟΤΙΚΕΣ</t>
  </si>
  <si>
    <t>ΑΣΦΑΛΙΣΜΕΝΟΥ</t>
  </si>
  <si>
    <t>Μισθός εργαζ.</t>
  </si>
  <si>
    <t>Εισφορ. Εργοδ.</t>
  </si>
  <si>
    <t>Αριθμός τέκνων:</t>
  </si>
  <si>
    <t>Αναλογούν:</t>
  </si>
  <si>
    <t>Παρακρατημ.:</t>
  </si>
  <si>
    <t>ΑΝΑΛΟΓ</t>
  </si>
  <si>
    <t>ΠΑΡΑΚΡΑΤ</t>
  </si>
  <si>
    <t>Γενικές πληροφορίες</t>
  </si>
  <si>
    <t>Τα Λογιστικά προγράμματα στο excel είναι εφαρμογές που έχουν διμιουργηθεί με Προγραμματισμό σε visual basic for applications και  χρησιμοποιούν σαν βάση το excel. H συμπεριφορά των προγραμμάτων είναι ίδια με αυτή των απλων φύλλων του excel. Δηλαδή μπορείτε να αποθηκεύσετε τα προγράμματα με όποιο όνομα θέλετε και σε όποιο φάκελο του σκληρού σας δίσκου θέλετε.</t>
  </si>
  <si>
    <t>Αποθήκευση προγράμματος με άλλο όνομα.</t>
  </si>
  <si>
    <t xml:space="preserve">Μπορείτε να αποθηκεύσετε το πρόγραμμα με άλλο όνομα και να διμιουργήσετε έτσι πολλά αντίγραφα.
Για να το κάνετε αυτό επιλέξτε από το μενού του excel  &lt;Αρχείο&gt;, &lt;Αποθήκευση ως&gt; και στο πλαίσιο που θα εμφανισθεί γράψτε το όνομα που θέλετε και πατήστε το κουμπί αποθήκευση.
</t>
  </si>
  <si>
    <t>Μη λειτουργία μακροεντολών.</t>
  </si>
  <si>
    <t>Εαν πατώντας κάποιο από τα κουμπιά του προγράμματος λάβετε το μύνημα &lt;Οι μακροεντολές σε αυτό το βιβλίο είναι απενεργοποιημένες&gt; τότε μπορεί να συμβένουν δύο πράγματα. 1) Να μήν έχετε επιλέξει κατά την έναρξη του προγράμματος &lt;ενεργοποίηση μακροεντολών&gt; ή &lt;enable macros&gt; για όσους έχουν αγγλικό excel. kai 2) Οι ρυθμίσεις για την ασφάλεια των μακροεντολών να είναι σε υψηλό επίπεδο. Για να ρυθμίσετε το επίπεδο ασφαλέιας δείτε την επόμενη επιλογή που αναφέρεται σε αυτό το θέμα..</t>
  </si>
  <si>
    <t>Ρύθμιση επιπέδου ασφαλείας μακροεντολών.</t>
  </si>
  <si>
    <t>ΟΙ ρύθμιση γίνεται ανάλογα την έκδοση του excel. Στο excel 97-2000 επιλέξτε &lt;Εργαλεία&gt; &lt;μακροεντολές&gt; &lt;Ασφάλεια&gt; και κατεβάστε το επίπεδο σε &lt;μεσαίο&gt;. Στο excel  XP ή 2002 επιλέξτε &lt;Εργαλεία&gt;&lt;επιλογές&gt; εδώ επιλέξτε το φάκελο &lt;Ασφάλεια&gt; στην συνέχεια &lt;Ασφάλεια μακροεντολών&gt; και κατεβάστε το επίπεδο σε μεσαίο.</t>
  </si>
  <si>
    <t>Λοιπά προβλήματα.</t>
  </si>
  <si>
    <t>Εάν το πρόγραμμα περιέχει λίστες με δεδομένα τα οποία είναι αριθμημένα προσέξτε να μήν χαλάτε την αρίθμιση αλλά και να φροντίζεται τα δεδομένα να είναι αριθμημένα σωστά. Εαν η αρίθμηση δεν είναι σωστή υπάρχει μεγάλη πιθανότητα κάποιες επιλογές να μην δουλεύουν σωστά.
Για οποιοδήποτε άλλο πρόβλημα τηλ. 0977-263506 Κος Κουλογιάννης.</t>
  </si>
  <si>
    <t>Γενικά</t>
  </si>
  <si>
    <t>Πρόγραμμα καταχώρησης κινήσεων πελατών και προμηθευτών</t>
  </si>
  <si>
    <t>Ποσοστό</t>
  </si>
  <si>
    <t>ΜΙΚΤΑ</t>
  </si>
  <si>
    <t>ΣΥΝΤΑΞΗ, ΒΑΡΕΑ, ΑΣΘ. ΧΡΗΜΑ, ΙΚΑ-ΤΕΑΜ</t>
  </si>
  <si>
    <t>ΣΥΝΤΑΞΗ, ΒΑΡΕΑ, ΑΣΘΕΝ. ΧΡΗΜΑ</t>
  </si>
  <si>
    <t>ΥΔΡΟΝΟΜΙΚΑ ΟΡΓΑΝΑ ΠΟΥ ΑΠΑΣΧΟΛΟΥΝΤΑΙ ΣΕ ΤΟΠΙΚΕΣ ΕΠΙΤΡΟΠΕΣ ΑΡΔΕΥΣΕΩΣ, ΔΗΜΟΥΣ, ΚΟΙΝΟΤΗΤΕΣ &amp; ΛΟΙΠΟΥΣ ΟΡΓΑΝΙΣΜΟΥΣ</t>
  </si>
  <si>
    <t>ΔΙΚΗΓΟΡΟΙ ΕΡΓΟΔ. ΕΠΑΓΓ. ΟΡΓΑΝΩΣΕΩΝ κ.λπ.ΜΟΝΙΜΟΠΟΙΗΘΕΝΤΕΣ ΥΠΑΛΛΗΛΟΙ ΥΠΗΡΕΤΟΥΝΤΕΣ ΣΕ ΝΠΔΔ</t>
  </si>
  <si>
    <t xml:space="preserve">ΜΙΣΘΩΣΗ ΕΡΓΟΥ - ΜΕΛΗ ΟΙΚΟΓΕΝ. - ΜΟΝΙΜΟΠΟΙΗΘΕΝΤΕΣ ΣΤΟ ΔΗΜΟΣΙΟ - ΑΘΛΗΤΕΣ κ.α </t>
  </si>
  <si>
    <t>ΜΙΣΘΩΣΗ ΕΡΓΟΥ - ΜΕΛΗ ΟΙΚΟΓΕΝ. - ΜΟΝΙΜΟΠΟΙΗΘΕΝΤΕΣ ΣΤΟ ΔΗΜΟΣΙΟ - ΑΘΛΗΤΕΣ κ.α</t>
  </si>
  <si>
    <t>ΕΘΕΛΟΝΤΕΣ 5ετούς ΘΗΤΕΙΑΣ κ.α.</t>
  </si>
  <si>
    <t>ΤΑΚΤΙΚΟΙ ΥΠΑΛΛ.ΝΠΔΔ ΤΕΛΟΥΝΤΕΣ ΥΠΟ ΤΗΝ ΕΠΟΠΠΤΕΙΑ ΔΗΜΩΝ &amp; ΚΟΙΝΟΤΗΤΩΝ</t>
  </si>
  <si>
    <t>ΚΑΤ' ΟΙΚΟΝ ΕΓΟΔΟΤΟΥ ΕΡΓΑΖΟΜΕΝΟΙ</t>
  </si>
  <si>
    <t>ΑΣΦΑΛΙΣΗ ΜΟΝΟ ΣΤΟ ΟΕΚ</t>
  </si>
  <si>
    <t>ΑΠΑΣΧΟΛΟΥΜΕΝΟΙ ΣΤΟ ΑΓΙΟ ΟΡΟΣ ΓΙΑ Λ/ΣΜΟ ΙΕΡΩΝ ΚΟΙΝΟΤΗΤΩΝ</t>
  </si>
  <si>
    <t>ΣΥΝΤΑΞ. ΑΛΛΩΝ ΦΟΡΕΩΝ</t>
  </si>
  <si>
    <t>ΕΡΓΑΖΟΜΕΝΟΙ ΦΟΙΤΗΤΕΣ κ.α</t>
  </si>
  <si>
    <t>ΜΑΘΗΤΕΣ - ΤΕΧΝΙΤΕΣ Β.Δ 6.6.1952, ΣΧΟΛΩΝ ΜΑΘΗΤΕΙΑΣ ΟΑΕΔ &amp; ΙΔΡΥΜΑΤΩΝ ΠΑΙΔΙΚΗΣ ΜΕΡΙΜΝΑΣ</t>
  </si>
  <si>
    <t>ΕΠΙΔΟΤΟΥΜΕΝΑ ΠΡΟΓΡ. ΟΑΕΔ</t>
  </si>
  <si>
    <t>ΕΡΓΑΖΟΜΕΝΟΙ ΣΕ ΧΩΡΕΣ Ε.Ε (τ. ΕΟΚ) ΑΠΟΣΠΑΣΜΕΝΟΙ</t>
  </si>
  <si>
    <t>ΠΑΡΑΛΛΗΛΑ ΑΣΦΑΛΙΖΟΜΕΝΟΙ ΣΕ ΑΛΛΟΥΣ ΦΟΡΕΙΣ &amp; ΣΤΟ ΙΚΑ ΜΟΝΟ ΓΙΑ ΑΣΘΕΝΕΙΑ ΣΕ ΧΡΗΜΑ &amp; ΣΥΝΕΙΣΠΡΑΤΤΟΜΕΝΑ</t>
  </si>
  <si>
    <t>ΠΡΟΣΩΠΙΚΟ ΕΡΓΑΤΟΥΠΑΛΛΗΛΙΚΩΝ ΕΠΑΓΓΕΛΜΑΤΙΚΩΝ ΟΡΓΑΝΩΣΕΩΝ τ. ΤΕΑΕΥΕΕΟ</t>
  </si>
  <si>
    <t>ΠΡΟΣΩΠΙΚΟ ΕΥΔΑΠ ΑΠΑΣΧΟΛΟΥΜΕΝΟ ΣΕ ΥΠΟΘΑΛΑΣΣΙΕΣ ΕΡΓΑΣΙΕΣ ΝΕΟΙ ΑΣΦ/ΝΟΙ</t>
  </si>
  <si>
    <t>ΕΡΓΑΖΟΜΕΝΟΙ ΣΤΟΝ Ο.Λ.Π.</t>
  </si>
  <si>
    <t>ΝΕΟΙ ΑΣΦΑΛΙΣΜΕΝΟΙ, ΠΑΡΑΛΛΗΛΑ ΑΣΦΑΛΙΖΟ-ΜΕΝΟΙ ΣΕ ΑΛΛΟΥΣ ΦΟΡΕΙΣ, ΑΠΑΣΧΟΛΟΥΜΕΝΟΙ ΜΕ ΜΙΣΘΩΣΗ ΕΡΓΟΥ</t>
  </si>
  <si>
    <t>ΕΡΓΑΖΟΜΕΝΟΙ ΜΕ ΣΥΜΒΑΣΗ ΜΙΣΘΩΣΗΣ ΕΡΓΟΥ ΠΟΥ ΕΞΑΙΡΟΥΝΤΑΙ ΑΠΟ ΤΗΝ ΑΣΦΑΛΙΣΗ ΤΟΥ ΙΚΑ ΓΙΑ ΟΡΙΣΜΕΝΟΥΣ ΚΛΑΔΟΥΣ</t>
  </si>
  <si>
    <t>ΗΜΕΡΗΣΙΕΣ ΕΦΗΜΕΡΙΔΕΣ ΕΠΑΡΧΙΩΝ &amp; ΠΕΙΡΑΙΩΣ ΥΠΟ ΠΡΟΫΠΟΘΕΣΕΙΣ</t>
  </si>
  <si>
    <t>ΣΥΓΓΕΝΙΚΑ ΠΡΟΣΩΠΑ ΤΟΥ ν.1759/88 ΠΟΥ ΑΠΑΣΧΟΛΟΥΝΤΑΙ ΣΕ ΑΤΟΜΙΚΕΣ ΕΠΙΧΕΙΡΗΣΕΙΣ ΕΚΔΟΤΩΝ ΗΜΕΡΗΣΙΩΝ ΕΦΗΜΕΡΙΔΩΝ ΕΠΑΡΧΙΩΝ ΠΟΥ ΔΕΝ ΕΙΝΑΙ ΜΕΛΗ ΤΗΣ ΕΙΗΕΕ</t>
  </si>
  <si>
    <t>ΣΥΝΤΑΚΤΕΣ ΗΜΕΡ. ΕΦHMΕΡ. ΠΟΥ ΕΚΔΙΔΟΝΤΑΙ ΣΤΙΣ ΠΕΡΙΦΕΡΕΙΕΣ ΕΝΩΣΕΩΝ ΣΥΝΤΑΚΤΩΝ ΘΕΣΣΑΛΙΑΣ, ΣΤΕΡΕΑΣ ΕΛΛΑΔΑΣ, ΕΥΒΟΙΑΣ, ΠΕΛΟΠΟΝΝΗΣΟΥ, ΝΗΣΩΝ, ΗΠΕΙΡΟΥ ΜΕΛΗ ΤΗΣ ΕΙΗΕΕ &amp; ΕΞΑΙΡΟΥΝΤΑΙ ΕΔΟΕΑΠ</t>
  </si>
  <si>
    <t>ΠΡΟΑΙΡΕΤΙΚΩΣ ΑΣΦΑΛΙΖΟΜΕΝΟΙ</t>
  </si>
  <si>
    <t>ΙΠΤΑΜΕΝΟ ΠΡΟΣΩΠΙΚΟ Ο.Α. &amp; ΑΕΡΟΠΛΟΪΑΣ ΕΚΤΟΣ ΤΩΝ ΙΠΤΑΜΕΝΩΝ ΣΥΝΟΔΩΝ &amp; ΦΡΟΝΤΙΣΤΩΝ &amp; Υ.Π.Α.</t>
  </si>
  <si>
    <t>ΙΠΤΑΜΕΝΟΙ ΣΥΝΟΔΟΙ &amp; ΦΡΟΝΤΙΣΤΕΣ Ο.Α. &amp; ΑΕΡΟΠΛΟΪΑΣ</t>
  </si>
  <si>
    <t>ΠΡΟΣΩΠΙΚΟ ΕΔΑΦΟΥΣ (ΔΙΟΙΚΗΤΙΚΟ, ΤΕΧΝΙΚΟ, ΛΟΙΠΟ) Ο.Α. &amp; ΑΕΡΟΠΛΟΪΑΣ &amp; ΠΡΟΣΩΠΚΟ OLYMPIC CATERING</t>
  </si>
  <si>
    <t>ΠΡΟΣΩΠΙΚΟ ΑΕΡΟΠΟΡΙΚΩΝ ΕΠΙΧΕΙΡΗΣΕΩΝ ΕΚΤΟΣ Ο.Α. &amp; ΑΕΡΟΠΛΟϊΑΣ (ΙΠΤΑΜΕΝΟ ΠΡΟΣΩΠΙΚΟ)</t>
  </si>
  <si>
    <t>ΠΡΟΣΩΠΙΚΟ ΑΕΡΟΠΟΡΙΚΩΝ ΕΠΙΧΕΙΡΗΣΕΩΝ ΕΚΤΟΣ Ο.Α. &amp; ΑΕΡΟΠΛΟϊΑΣ (ΤΕΧΝΙΚΟ ΠΡΟΣΩΠΙΚΟ ΕΔΑΦΟΥΣ)</t>
  </si>
  <si>
    <t>ΠΡΟΣΩΠΙΚΟ ΑΕΡΟΠΟΡΙΚΩΝ ΕΠΙΧΕΙΡΗΣΕΩΝ ΕΚΤΟΣ Ο.Α. &amp; ΑΕΡΟΠΛΟϊΑΣ (ΠΡΟΣΩΠΙΚΟ ΕΔΑΦΟΥΣ)</t>
  </si>
  <si>
    <t>ΠΡΟΣΩΠΙΚΟ ΚΑΘΑΡΙΟΤΗΤΑΣ Ο.Τ.Α(βλ. &amp; 'Κ' 488-489)</t>
  </si>
  <si>
    <t>ΝΕΟΙ ΑΣΦΑΛΙΣΜΕΝΟΙΑΠΑΣΧΟΛΟΥΜΕΝΟΙ ΣΤΙΣ ΥΠΟΓΕΙΕΣ ΣΤΟΕΣ, ΕΝΑΕΡΙΕΣ - ΥΠΟΘΑΛΑΣΣΙΕΣ ΕΡΓΑΣΙΕΣ &amp; ΕΞΟΡΥΞΗ ΑΜΙΑΝΤΟΥ</t>
  </si>
  <si>
    <t>ΝΕΟΙ ΑΣΦΑΛΙΣΜΕΝΟΙ</t>
  </si>
  <si>
    <t>ΙΠΤΑΜΕΝΟ ΠΡΟΣΩΠΙΚΌ Ο.Α. ΕΚΤΟΣ ΙΠΤΑΜΕΝΩΝ ΣΥΝΟΔΩΝ &amp; ΦΡΟΝΤΙΣΤΩΝ</t>
  </si>
  <si>
    <t>ΙΠΤΑΜΕΝΟΙ ΣΥΝΟΔΟΙ &amp; ΦΡΟΝΤΙΣΤΕΣ Ο.Α.</t>
  </si>
  <si>
    <t>ΠΡΟΣΩΠΙΚΟ ΕΔΑΦΟΥΣ (ΔΙΟΙΚΗΤΙΚΟ, ΤΕΧΝΙΚΟ &amp; ΛΟΙΠΟ) Ο.Α.</t>
  </si>
  <si>
    <t>ΙΠΤΑΜΕΝΟΙ ΧΕΙΡΙΣΤΕΣ ΑΕΡΟΣΚΑΦΩΝ Ο.Α. ΙΠΤΑΜΕΝΟΙ ΣΥΝΟΔΟΙ &amp; ΦΡΟΝΤΙΣΤΕΣ Ο.Α. ΠΡΟΣΩΠΙΚΟ ΕΔΑΦΟΥΣ Ο.Α.</t>
  </si>
  <si>
    <t>ΥΠΑΛΛΗΛΟΙ ΚΑΘΑΡΙΟΤΗΤΑΣ ΣΥΝΔΕΣΜΩΝ ΔΗΜΩΝ &amp; ΚΟΙΝΟΤΗΤΩΝ ΠΑΛΑΙΟΙ ΑΣΦΑΛΙΣΜΕΝΟΙ ΠΟΥ ΜΕΤΑΤΑΧΘΗΚΑΝ ΣΤΟΥΣ ΟΤΑ &amp; ΑΣΦΑΛΙΖΟΝΤΑΙ ΣΤΟΝ ΚΛΑΔΟ ΣΥΝΤΑΞΗΣ ΙΚΑ</t>
  </si>
  <si>
    <t>ΑΣΘ. σε είδος+ χρήμα, ΟΕΚ</t>
  </si>
  <si>
    <t>ΣΥΝΤΑΞΗ ΑΣΦΑΛ. ΓΙΑ ΔΩΡΑ ΕΟΡΤΩΝ</t>
  </si>
  <si>
    <t>ΣΥΝΤΑΞΗ, ΑΣΘ. σε είδος+ χρήμα, ΟΕΚ</t>
  </si>
  <si>
    <t>ΣΥΝΤΑΞΗ, ΑΣΘ. σε είδος+ χρήμα,ΤΕΑΜ, ΟΕΚ</t>
  </si>
  <si>
    <t>ΣΥΝΤΑΞΗ, ΑΣΘ. σε είδος + χρήμα, ΒΑΕ, ΟΕΚ</t>
  </si>
  <si>
    <t>ΣΥΝΤΑΞΗ, ΑΣΘ. σε είδος + χρήμα, ΒΑΕ,ΤΕΑΜ, ΟΕΚ</t>
  </si>
  <si>
    <t>ΣΥΝΤΑΞΗ, ΑΣΘ. σε χρήμα, ΒΑΕ, ΟΕΚ</t>
  </si>
  <si>
    <t>ΣΥΝΤΑΞΗ, ΑΣΘ. σε χρήμα, ΒΑΕ, ΤΕΑΜ, ΟΕΚ</t>
  </si>
  <si>
    <t>Μόνιμοι υπάλληλοι της ΕΡΤ, πρώην μόνιμοι υπάλληλοι του ΕΙΡΤ</t>
  </si>
  <si>
    <t>ΣΥΝΤΑΞΙΟΥΧΟΙ ΓΗΡΑΤΟΣ ή ΑΝΑΠΗΡΙΑΣ ΙΚΑ &amp; ΑΛΛΩΝ ΤΑΜΕΙΩΝ (πλην Δημοσίου, ΝΑΤ, ΟΓΑ &amp; ΙΚΑ ειδικού συνταξ/κού καθεστώτος ν. 3163/55)</t>
  </si>
  <si>
    <t>ΣΥΝΤΑΞΙΟΥΧΟΙ ΙΚΑ ΕΙΔΙΚΟΥ ΚΑΘΕΣΤΩΤΟΣ(ν. 3163/55)</t>
  </si>
  <si>
    <t>ΣΥΝΤΑΞΙΟΥΧΟΙ ΙΚΑ &amp; ΑΛΛΩΝ ΦΟΡΕΩΝ ΑΡΜΟΔΙΟΤΗΤΑΣ ΥΕΚΑ</t>
  </si>
  <si>
    <t>ΜΕ ΣΧΕΣΗ ΜΙΣΘΩΣΗΣ ΕΡΓΟΥ (βλ. &amp; 'Κ' 152, 162, 164, 166, 171 &amp; 172</t>
  </si>
  <si>
    <t>ΣΥΝΤΑΞΙΟΥΧΟΙ ΤΩΝ 'Κ' 614-696 ΜΕ ΔΙΠΛΑΣΙΑΣΜΟ ΕΙΣΦΟΡΑΣ ΚΛ. ΣΥΝΤΑΞΗΣ</t>
  </si>
  <si>
    <t>ΣΥΝΤΑΞΙΟΥΧΟΙ ΔΗΜΟΣΙΟΥ κ.λπ ΙΠΤΑΜΕΝΟΙ &amp; ΛΟΙΠΟ ΠΡΟΣΩΠΙΚΟ ΑΕΡΟΠΟΡΙΚΩΝ ΕΠΙΧ/ΣΕΩΝ</t>
  </si>
  <si>
    <t>ΣΥΝΤΑΞΙΟΥΧΟΙ ΔΗΜΟΣΙΟΥ κ.λπ ΕΡΓΑΤΕΣ ΚΑΘΑΡΙΟΤΗΤΑΣ ΟΤΑ</t>
  </si>
  <si>
    <t>ΗΘΟΠΟΙΟΙ ΜΕΛΟΔΡΑΜΑΤΟΣ ΧΟΡΕΥΤΕΣ - ΜΟΥΣΙΚΟΙ</t>
  </si>
  <si>
    <t>ΕΡΓΑΖΟΜΕΝΟΙ ΣΕ ΥΠΟΓΕΙΕΣ ΣΤΟΕΣ, ΥΠΟΘΑΛΑΣΣΙΕΣ, ΕΝΑΕΡΙΕΣ 'ΠΑΛΑΙΟΙ'</t>
  </si>
  <si>
    <t>-</t>
  </si>
  <si>
    <t>ΣΥΝΤΑΞΙΟΥΧΟΙ ΕΙΔΙΚΟΥ ΣΥΝΤΑΞΙΟΔΟΤΙΚΟΥ ΚΑΘΕΣΤΩΤΟΣ ΥΠΟΚΕΙΜΕΝΟΙ ΣΕ ΔΙΠΛΑΣΙΑΣΜΟ ΤΟΥ ΚΛΑΔΟΥ ΣΥΝΤΑΞΗΣ</t>
  </si>
  <si>
    <t>ΟΙΚΟΔΟΜΟΙ 'ΝΕΟΙ' ΕΞΑΙΡΟΥΜΕΝΟΙ ΑΠΟ ΚΛΑΔΟ ΣΥΝΤΑΞΗΣ &amp; ΑΣΘΕΝΕΙΑΣ ΣΕ ΕΙΔΟΣΠΑΡΑΛΛΗΛΑ ΑΣΦ/ΝΟΙ ΣΤΟ ΤΣΜΕΔΕ</t>
  </si>
  <si>
    <t>ΟΙΚΟΔΟΜΟΙ 'ΝΕΟΙ' ΑΣΦ/ΝΟΙ &amp; ΣΤΟ ΤΕΑΜ &amp; ΕΞΑΙΡΟΥΜΕΝΟΙ ΑΠΟ ΤΟΥΣ ΚΛΑΔΟΥΣ ΣΥΝΤΑΞΗΣ &amp; ΑΣΘΕΝΕΙΑΣ ΣΕ ΕΙΔΟΣ ΜΕΤΑ ΑΠΌ ΕΠΙΛΟΓΗ ΤΟΥΣ, ΠΑΡΑΛΛΗΛΩΣ ΑΣΦΑΛΙΣΜΕΝΟΙ ΣΤΟΝ ΟΓΑ</t>
  </si>
  <si>
    <t>ΣΥΝΤΑΞΙΟΥΧΟΙ</t>
  </si>
  <si>
    <t>ΙΚΑ &amp; ΑΛΛΩΝ ΤΑΜΕΙΩΝ</t>
  </si>
  <si>
    <t>ΣΥΝΤΑΞΙΟΥΧΟΙ ΔΗΜΟΣΙΟΥ, ΝΑΤ, ΟΓΑ &amp; Ν. 3163/55</t>
  </si>
  <si>
    <t>ΣΥΝΤΑΞΙΟΥΧΟΙ ΔΗΜΟΣΙΟΥ, ΝΑΤ, ΟΓΑ &amp; Ν. 3163/56</t>
  </si>
  <si>
    <t>ΣΥΝΤΑΞΙΟΥΧΟΙ ΔΗΜΟΣΙΟΥ, ΝΑΤ, ΟΓΑ &amp; Ν. 3163/57</t>
  </si>
  <si>
    <t>ΣΥΝ/ΧΟΙ 'Κ' ΑΠΑΣΧΟΛΟΥΜΕΝΟΙ ΣΕ ΕΡΓΑ ΟΣΕ</t>
  </si>
  <si>
    <t>ΥΠΟΚΕΙΜΕΝΟΙ ΣΕ ΔΙΠΛΑΣΙΑΣΜΟ ΣΥΝ/ΧΟΙ ΔΗΜΟΣΙΟΥ, ΝΑΤ κ.λπ</t>
  </si>
  <si>
    <t>ΑΣΦΑΛΙΣΜΕΝΟΙ ΠΟΥ ΕΞΑΙΡΟΥΝΤΑΙ ΑΠΟ ΤΟΥΣ ΚΛΑΔΟΥΣ ΠΑΡΟΧΩΝ ΑΣΘΕΝΕΙΑΣ &amp; ΙΚΑ-ΤΕΑΜ</t>
  </si>
  <si>
    <t>ΣΥΝΤΗΡΗΤΕΣ ΟΣΕ(Ο 'Κ' . μη συνταξιούχος)</t>
  </si>
  <si>
    <t>ΣΥΝ/ΧΟΙ ΤΟΥ ΔΗΜΟΣΙΟΥ Ή ΤΟΥ ΕΥΡΥΤΕΡΟΥ ΔΗΜΟΣΙΟΥ ΤΟΜΕΑ ΠΟΥ ΑΠΑΣΧΟΛΟΥΝΤΑΙ ΣΤΟΝ ΙΔΙΟ ΦΟΡΕΑ ΜΕΤΑ ΤΗ ΣΥΝΤΑΞΙΟΔΟΤΗΣ ΤΟΥΣ</t>
  </si>
  <si>
    <t>ΣΥΝΤΗΡΗΤΕΣ ΟΙΚΟΔΟΜΟΙ, ΠΑΡΑΛΛΗΛΑ ΑΣΦΑΛΙΣΜΕΝΟΙ ΣΤΟΝ ΟΓΑ ΜΕ ΕΠΑΓΓ. ΚΙΝΔΥΝΟ</t>
  </si>
  <si>
    <t xml:space="preserve">ΟΙΚΟΔΟΜΙΚΑ ΥΠΕΡ ΑΓΝΩΣΤΩΝ τ. ΤΕΑΕΔΞΕ </t>
  </si>
  <si>
    <t>ΧΡΟΝΟΣ ΕΚΤΟΠΙΣΗΣ κ.λπ. 21/4/67 - 24/7/74</t>
  </si>
  <si>
    <t>ΕΛΛΗΝΕΣ ΕΞΩΤ. ΕΠΑΝΑΠΑΤΡΙΣΘΕΝΤΕΣ ΜΕΧΡΙ 31/12/84</t>
  </si>
  <si>
    <t>ΥΠΗΡΕΣΙΑ ΤΑΚΤΙΚΟΥ ΥΠΑΛΛΗΛΟΥ ΝΠΔΔ ΑΠΟ ΤΗΣ ΥΠΑΓΩΓΗΣ ΣΤΟ ΕΙΔΙΚΟ ΣΥΝΤΑΞΙΟΔΟΤΙΚΟ ΚΑΘΕΣΤΩΣ &amp; ΕΦΕΞΗΣ</t>
  </si>
  <si>
    <t>ΥΠΗΡΕΣΙΑ ΠΡΙΝ ΑΠΟ ΤΟΝ ΔΙΟΡΙΣΜΟ ΣΕ ΘΕΣΗ ΤΑΚΤΙΚΟΥ ΥΠΑΛΛΗΛΟΥ</t>
  </si>
  <si>
    <t>ΥΠΑΛΛΗΛΟΙ ΧΑ &amp; ΤΑΧΜΑ</t>
  </si>
  <si>
    <t>ΤΑΚΤΙΚΟΙ ΥΠΑΛΛΗΛΟΙ ΟΛΠ &amp; ΟΛΘ</t>
  </si>
  <si>
    <t>ΤΑΚΤΙΚΟΙ ΥΠΑΛΛΗΛΟΙ ΕΠΙΜΕΛΗΤΗΡΙΩΝ Ν. 981/79</t>
  </si>
  <si>
    <t>ΙΑΤΡΟΙ ΟΡΓΑΝΙΣΜΩΝ ν.δ 4277/62 &amp; ΙΑΤΡΟΙ ΠΛΗΡΟΥΣ &amp; ΑΠΟΚΛΕΙΣΤΙΚΗΣ ΑΠΑΣΧΟΛΗΣΗΣ ΙΚΑ</t>
  </si>
  <si>
    <t>ΤΑΚΤΙΚΟΙ ΥΠΑΛΛΗΛΟΙ ΝΔ: 4277/62 &amp; 4579/66, ΠΡΙΝ ΤΗΝ ΥΠΑΓΩΓΗ</t>
  </si>
  <si>
    <t>ΤΑΚΤΙΚΟΙ ΥΠΑΛΛΗΛΟΙ ΤΑΜΕΙΟΥ ΕΠΙΚ/ΚΗΣ ΑΣΦΑΛΙΣΗ ΑΡΤΟΠΟΙΩΝ</t>
  </si>
  <si>
    <t>ΠΡΟΫΠΗΡΕΣΙΑ ΣΤΟΝ ΙΔΙΩΤΙΚΟ ΤΟΜΕΑ</t>
  </si>
  <si>
    <t>ΔΧ - ΔΠ - ΕΑ ΤΑΚΤΙΚΩΝ ΥΠΑΛΛΗΛΩΝ</t>
  </si>
  <si>
    <t>ΥΠΗΡΕΣΙΑ ΤΑΚΤΙΚΟΥ ΥΠΑΛΛΗΛΟΥ ΙΚΑ έτους 1993</t>
  </si>
  <si>
    <t>ΝΕΟΙ ΑΣΦΑΛΙΣΜΕΝΟΙ ΕΞΑΙΡΟΥΜΕΝΟΙ ΑΠΟ ΤΟΝ ΚΛΑΔΟ ΣΥΝΤΑΞΗΣ &amp; ΑΣΘΕΝΕΙΑΣ ΣΕ ΕΙΔΟΣ ΜΕΤΑ ΑΠΟ ΕΠΙΛΟΓΗ ΤΟΥΣ, ΠΑΡΑΛΛΗΛΩΣ ΑΣΦΑΛΙΣΜΕΝΟΙ ΣΤΟΝ ΟΓΑ</t>
  </si>
</sst>
</file>

<file path=xl/styles.xml><?xml version="1.0" encoding="utf-8"?>
<styleSheet xmlns="http://schemas.openxmlformats.org/spreadsheetml/2006/main">
  <numFmts count="4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_-* #,##0\ &quot;Δρχ&quot;_-;\-* #,##0\ &quot;Δρχ&quot;_-;_-* &quot;-&quot;\ &quot;Δρχ&quot;_-;_-@_-"/>
    <numFmt numFmtId="181" formatCode="_-* #,##0\ _Δ_ρ_χ_-;\-* #,##0\ _Δ_ρ_χ_-;_-* &quot;-&quot;\ _Δ_ρ_χ_-;_-@_-"/>
    <numFmt numFmtId="182" formatCode="_-* #,##0.00\ &quot;Δρχ&quot;_-;\-* #,##0.00\ &quot;Δρχ&quot;_-;_-* &quot;-&quot;??\ &quot;Δρχ&quot;_-;_-@_-"/>
    <numFmt numFmtId="183" formatCode="_-* #,##0.00\ _Δ_ρ_χ_-;\-* #,##0.00\ _Δ_ρ_χ_-;_-* &quot;-&quot;??\ _Δ_ρ_χ_-;_-@_-"/>
    <numFmt numFmtId="184" formatCode="_(&quot;$&quot;* #,##0.00_);_(&quot;$&quot;* \(#,##0.00\);_(&quot;$&quot;* &quot;-&quot;??_);_(@_)"/>
    <numFmt numFmtId="185" formatCode="#,##0_ ;[Red]\-#,##0\ "/>
    <numFmt numFmtId="186" formatCode="#,##0.00_ ;[Red]\-#,##0.00\ "/>
    <numFmt numFmtId="187" formatCode="_-* #,##0.00\ [$€-1]_-;\-* #,##0.00\ [$€-1]_-;_-* &quot;-&quot;??\ [$€-1]_-;_-@_-"/>
    <numFmt numFmtId="188" formatCode="0.0%"/>
    <numFmt numFmtId="189" formatCode="&quot;$&quot;#,##0.00"/>
    <numFmt numFmtId="190" formatCode="_([$€-2]* #,##0.00_);_([$€-2]* \(#,##0.00\);_([$€-2]* &quot;-&quot;??_)"/>
    <numFmt numFmtId="191" formatCode="#,##0.0"/>
    <numFmt numFmtId="192" formatCode="0.00%_);[Red]\(0.00%\)"/>
    <numFmt numFmtId="193" formatCode="0%_);[Red]\(0%\)"/>
    <numFmt numFmtId="194" formatCode="#,##0.0_);\(#,##0.0\)"/>
    <numFmt numFmtId="195" formatCode="#,##0.0\ ;\(#,##0.0\)"/>
    <numFmt numFmtId="196" formatCode="#,##0\ ;\(#,##0.0\)"/>
    <numFmt numFmtId="197" formatCode="&quot;$&quot;0.00_)"/>
    <numFmt numFmtId="198" formatCode="#,##0&quot;%&quot;"/>
    <numFmt numFmtId="199" formatCode="#,##0___);\(#,##0.00\)"/>
    <numFmt numFmtId="200" formatCode="&quot;Yes&quot;;&quot;Yes&quot;;&quot;No&quot;"/>
    <numFmt numFmtId="201" formatCode="&quot;True&quot;;&quot;True&quot;;&quot;False&quot;"/>
    <numFmt numFmtId="202" formatCode="&quot;On&quot;;&quot;On&quot;;&quot;Off&quot;"/>
    <numFmt numFmtId="203" formatCode="[$€-2]\ #,##0.00_);[Red]\([$€-2]\ #,##0.00\)"/>
  </numFmts>
  <fonts count="88">
    <font>
      <sz val="10"/>
      <name val="Arial"/>
      <family val="0"/>
    </font>
    <font>
      <b/>
      <sz val="10"/>
      <name val="Arial Greek"/>
      <family val="2"/>
    </font>
    <font>
      <b/>
      <sz val="10"/>
      <color indexed="12"/>
      <name val="Arial Greek"/>
      <family val="2"/>
    </font>
    <font>
      <b/>
      <u val="single"/>
      <sz val="14"/>
      <name val="Arial Greek"/>
      <family val="2"/>
    </font>
    <font>
      <b/>
      <sz val="8"/>
      <name val="Tahoma"/>
      <family val="2"/>
    </font>
    <font>
      <b/>
      <sz val="11"/>
      <name val="Arial"/>
      <family val="2"/>
    </font>
    <font>
      <b/>
      <u val="single"/>
      <sz val="10"/>
      <color indexed="10"/>
      <name val="Arial Greek"/>
      <family val="2"/>
    </font>
    <font>
      <b/>
      <u val="single"/>
      <sz val="8"/>
      <color indexed="10"/>
      <name val="Arial Greek"/>
      <family val="2"/>
    </font>
    <font>
      <sz val="10"/>
      <color indexed="8"/>
      <name val="Arial"/>
      <family val="2"/>
    </font>
    <font>
      <sz val="10"/>
      <color indexed="10"/>
      <name val="Arial"/>
      <family val="2"/>
    </font>
    <font>
      <b/>
      <sz val="11"/>
      <color indexed="16"/>
      <name val="Arial"/>
      <family val="2"/>
    </font>
    <font>
      <b/>
      <sz val="12"/>
      <color indexed="16"/>
      <name val="Arial"/>
      <family val="2"/>
    </font>
    <font>
      <sz val="10"/>
      <color indexed="22"/>
      <name val="Arial"/>
      <family val="2"/>
    </font>
    <font>
      <b/>
      <u val="single"/>
      <sz val="12"/>
      <color indexed="10"/>
      <name val="Arial Greek"/>
      <family val="2"/>
    </font>
    <font>
      <b/>
      <sz val="11"/>
      <color indexed="10"/>
      <name val="Arial"/>
      <family val="2"/>
    </font>
    <font>
      <b/>
      <sz val="10"/>
      <color indexed="8"/>
      <name val="Arial Greek"/>
      <family val="2"/>
    </font>
    <font>
      <u val="single"/>
      <sz val="10"/>
      <color indexed="36"/>
      <name val="Arial"/>
      <family val="2"/>
    </font>
    <font>
      <u val="single"/>
      <sz val="10"/>
      <color indexed="12"/>
      <name val="Arial"/>
      <family val="2"/>
    </font>
    <font>
      <sz val="11"/>
      <name val="Times New Roman Greek"/>
      <family val="0"/>
    </font>
    <font>
      <sz val="10"/>
      <color indexed="63"/>
      <name val="Arial"/>
      <family val="2"/>
    </font>
    <font>
      <b/>
      <u val="single"/>
      <sz val="10"/>
      <color indexed="9"/>
      <name val="Arial Greek"/>
      <family val="2"/>
    </font>
    <font>
      <b/>
      <sz val="10"/>
      <color indexed="63"/>
      <name val="Arial Greek"/>
      <family val="2"/>
    </font>
    <font>
      <b/>
      <sz val="10"/>
      <color indexed="63"/>
      <name val="Arial"/>
      <family val="2"/>
    </font>
    <font>
      <b/>
      <sz val="10"/>
      <color indexed="9"/>
      <name val="Arial"/>
      <family val="2"/>
    </font>
    <font>
      <sz val="8"/>
      <name val="Arial"/>
      <family val="2"/>
    </font>
    <font>
      <i/>
      <sz val="10"/>
      <color indexed="12"/>
      <name val="Brush Script MT"/>
      <family val="4"/>
    </font>
    <font>
      <b/>
      <sz val="10"/>
      <color indexed="18"/>
      <name val="Arial"/>
      <family val="2"/>
    </font>
    <font>
      <b/>
      <sz val="10"/>
      <color indexed="10"/>
      <name val="Arial"/>
      <family val="2"/>
    </font>
    <font>
      <sz val="8"/>
      <color indexed="10"/>
      <name val="Arial"/>
      <family val="2"/>
    </font>
    <font>
      <b/>
      <sz val="11"/>
      <color indexed="8"/>
      <name val="Arial"/>
      <family val="2"/>
    </font>
    <font>
      <sz val="11"/>
      <color indexed="8"/>
      <name val="Arial"/>
      <family val="2"/>
    </font>
    <font>
      <b/>
      <sz val="9"/>
      <color indexed="18"/>
      <name val="Arial"/>
      <family val="2"/>
    </font>
    <font>
      <b/>
      <sz val="9"/>
      <color indexed="10"/>
      <name val="Arial"/>
      <family val="2"/>
    </font>
    <font>
      <b/>
      <sz val="7"/>
      <color indexed="8"/>
      <name val="Verdana"/>
      <family val="2"/>
    </font>
    <font>
      <sz val="7"/>
      <color indexed="8"/>
      <name val="Verdana"/>
      <family val="2"/>
    </font>
    <font>
      <b/>
      <sz val="10"/>
      <color indexed="8"/>
      <name val="Arial"/>
      <family val="2"/>
    </font>
    <font>
      <sz val="10"/>
      <color indexed="9"/>
      <name val="Arial"/>
      <family val="2"/>
    </font>
    <font>
      <b/>
      <sz val="10"/>
      <color indexed="62"/>
      <name val="Arial"/>
      <family val="2"/>
    </font>
    <font>
      <b/>
      <sz val="9"/>
      <color indexed="62"/>
      <name val="Arial"/>
      <family val="2"/>
    </font>
    <font>
      <b/>
      <sz val="8"/>
      <color indexed="18"/>
      <name val="Arial"/>
      <family val="2"/>
    </font>
    <font>
      <b/>
      <sz val="10"/>
      <name val="Arial"/>
      <family val="2"/>
    </font>
    <font>
      <sz val="8"/>
      <name val="Tahoma"/>
      <family val="2"/>
    </font>
    <font>
      <b/>
      <sz val="12"/>
      <name val="Tms Rmn"/>
      <family val="0"/>
    </font>
    <font>
      <b/>
      <i/>
      <sz val="12"/>
      <name val="Tms Rmn"/>
      <family val="0"/>
    </font>
    <font>
      <sz val="10"/>
      <name val="Helv"/>
      <family val="0"/>
    </font>
    <font>
      <b/>
      <i/>
      <sz val="14"/>
      <name val="Times New Roman"/>
      <family val="1"/>
    </font>
    <font>
      <sz val="10"/>
      <color indexed="12"/>
      <name val="Helv"/>
      <family val="0"/>
    </font>
    <font>
      <sz val="8"/>
      <name val="Times New Roman"/>
      <family val="1"/>
    </font>
    <font>
      <b/>
      <sz val="9"/>
      <name val="Arial"/>
      <family val="2"/>
    </font>
    <font>
      <b/>
      <sz val="8"/>
      <color indexed="8"/>
      <name val="Tahoma"/>
      <family val="2"/>
    </font>
    <font>
      <b/>
      <sz val="9"/>
      <color indexed="9"/>
      <name val="Times New Roman"/>
      <family val="1"/>
    </font>
    <font>
      <b/>
      <sz val="12"/>
      <name val="Arial"/>
      <family val="2"/>
    </font>
    <font>
      <b/>
      <sz val="10"/>
      <name val="Times New Roman"/>
      <family val="1"/>
    </font>
    <font>
      <sz val="8"/>
      <name val="Helv"/>
      <family val="0"/>
    </font>
    <font>
      <sz val="10"/>
      <name val="MS Sans Serif"/>
      <family val="2"/>
    </font>
    <font>
      <sz val="9"/>
      <color indexed="10"/>
      <name val="Arial"/>
      <family val="2"/>
    </font>
    <font>
      <sz val="10"/>
      <name val="Tms Rmn"/>
      <family val="0"/>
    </font>
    <font>
      <sz val="9"/>
      <name val="Arial"/>
      <family val="2"/>
    </font>
    <font>
      <sz val="10"/>
      <name val="Arial Greek"/>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1"/>
      <color indexed="56"/>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sz val="11"/>
      <color theme="1"/>
      <name val="Calibri"/>
      <family val="2"/>
    </font>
    <font>
      <sz val="11"/>
      <color theme="0"/>
      <name val="Calibri"/>
      <family val="2"/>
    </font>
    <font>
      <b/>
      <sz val="11"/>
      <color theme="0"/>
      <name val="Calibri"/>
      <family val="2"/>
    </font>
    <font>
      <b/>
      <sz val="11"/>
      <color rgb="FF3F3F3F"/>
      <name val="Calibri"/>
      <family val="2"/>
    </font>
    <font>
      <i/>
      <sz val="11"/>
      <color rgb="FF7F7F7F"/>
      <name val="Calibri"/>
      <family val="2"/>
    </font>
    <font>
      <b/>
      <sz val="15"/>
      <color theme="3"/>
      <name val="Calibri"/>
      <family val="2"/>
    </font>
    <font>
      <b/>
      <sz val="11"/>
      <color theme="3"/>
      <name val="Calibri"/>
      <family val="2"/>
    </font>
    <font>
      <sz val="11"/>
      <color rgb="FF9C0006"/>
      <name val="Calibri"/>
      <family val="2"/>
    </font>
    <font>
      <sz val="11"/>
      <color rgb="FF006100"/>
      <name val="Calibri"/>
      <family val="2"/>
    </font>
    <font>
      <sz val="11"/>
      <color rgb="FF9C6500"/>
      <name val="Calibri"/>
      <family val="2"/>
    </font>
    <font>
      <sz val="11"/>
      <color rgb="FFFF0000"/>
      <name val="Calibri"/>
      <family val="2"/>
    </font>
    <font>
      <sz val="11"/>
      <color rgb="FFFA7D00"/>
      <name val="Calibri"/>
      <family val="2"/>
    </font>
    <font>
      <b/>
      <sz val="11"/>
      <color theme="1"/>
      <name val="Calibri"/>
      <family val="2"/>
    </font>
    <font>
      <b/>
      <sz val="11"/>
      <color rgb="FFFA7D00"/>
      <name val="Calibri"/>
      <family val="2"/>
    </font>
    <font>
      <b/>
      <sz val="8"/>
      <name val="Arial"/>
      <family val="2"/>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9"/>
        <bgColor indexed="64"/>
      </patternFill>
    </fill>
    <fill>
      <patternFill patternType="solid">
        <fgColor indexed="37"/>
        <bgColor indexed="64"/>
      </patternFill>
    </fill>
    <fill>
      <patternFill patternType="solid">
        <fgColor indexed="15"/>
        <bgColor indexed="64"/>
      </patternFill>
    </fill>
    <fill>
      <patternFill patternType="lightGray">
        <fgColor indexed="13"/>
        <bgColor indexed="13"/>
      </patternFill>
    </fill>
    <fill>
      <patternFill patternType="solid">
        <fgColor indexed="22"/>
        <bgColor indexed="64"/>
      </patternFill>
    </fill>
    <fill>
      <patternFill patternType="solid">
        <fgColor indexed="9"/>
        <bgColor indexed="64"/>
      </patternFill>
    </fill>
    <fill>
      <patternFill patternType="solid">
        <fgColor indexed="16"/>
        <bgColor indexed="64"/>
      </patternFill>
    </fill>
    <fill>
      <patternFill patternType="solid">
        <fgColor indexed="2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55"/>
        <bgColor indexed="64"/>
      </patternFill>
    </fill>
    <fill>
      <patternFill patternType="solid">
        <fgColor indexed="44"/>
        <bgColor indexed="64"/>
      </patternFill>
    </fill>
    <fill>
      <patternFill patternType="solid">
        <fgColor indexed="30"/>
        <bgColor indexed="64"/>
      </patternFill>
    </fill>
    <fill>
      <patternFill patternType="solid">
        <fgColor indexed="41"/>
        <bgColor indexed="64"/>
      </patternFill>
    </fill>
    <fill>
      <patternFill patternType="solid">
        <fgColor indexed="12"/>
        <bgColor indexed="64"/>
      </patternFill>
    </fill>
    <fill>
      <patternFill patternType="solid">
        <fgColor indexed="47"/>
        <bgColor indexed="64"/>
      </patternFill>
    </fill>
    <fill>
      <patternFill patternType="solid">
        <fgColor indexed="23"/>
        <bgColor indexed="64"/>
      </patternFill>
    </fill>
  </fills>
  <borders count="68">
    <border>
      <left/>
      <right/>
      <top/>
      <bottom/>
      <diagonal/>
    </border>
    <border>
      <left style="thin"/>
      <right>
        <color indexed="63"/>
      </right>
      <top style="thin"/>
      <bottom style="thin"/>
    </border>
    <border>
      <left style="thick">
        <color indexed="51"/>
      </left>
      <right>
        <color indexed="63"/>
      </right>
      <top style="thick">
        <color indexed="51"/>
      </top>
      <bottom style="thick">
        <color indexed="51"/>
      </bottom>
    </border>
    <border>
      <left>
        <color indexed="63"/>
      </left>
      <right>
        <color indexed="63"/>
      </right>
      <top>
        <color indexed="63"/>
      </top>
      <bottom style="thin"/>
    </border>
    <border>
      <left style="thick">
        <color indexed="9"/>
      </left>
      <right>
        <color indexed="63"/>
      </right>
      <top style="thick">
        <color indexed="9"/>
      </top>
      <bottom style="thick">
        <color indexed="23"/>
      </bottom>
    </border>
    <border>
      <left>
        <color indexed="63"/>
      </left>
      <right>
        <color indexed="63"/>
      </right>
      <top>
        <color indexed="63"/>
      </top>
      <bottom style="medium"/>
    </border>
    <border>
      <left style="medium">
        <color indexed="18"/>
      </left>
      <right style="medium">
        <color indexed="18"/>
      </right>
      <top style="medium">
        <color indexed="18"/>
      </top>
      <bottom style="medium">
        <color indexed="18"/>
      </bottom>
    </border>
    <border>
      <left>
        <color indexed="63"/>
      </left>
      <right>
        <color indexed="63"/>
      </right>
      <top style="medium"/>
      <bottom>
        <color indexed="63"/>
      </bottom>
    </border>
    <border>
      <left>
        <color indexed="63"/>
      </left>
      <right>
        <color indexed="63"/>
      </right>
      <top style="medium"/>
      <bottom style="medium"/>
    </border>
    <border>
      <left style="thin"/>
      <right style="thin"/>
      <top style="thin"/>
      <bottom>
        <color indexed="63"/>
      </bottom>
    </border>
    <border>
      <left>
        <color indexed="63"/>
      </left>
      <right>
        <color indexed="63"/>
      </right>
      <top style="thin"/>
      <bottom>
        <color indexed="63"/>
      </bottom>
    </border>
    <border>
      <left>
        <color indexed="63"/>
      </left>
      <right>
        <color indexed="63"/>
      </right>
      <top style="thin"/>
      <bottom style="double"/>
    </border>
    <border>
      <left>
        <color indexed="63"/>
      </left>
      <right>
        <color indexed="63"/>
      </right>
      <top style="thin"/>
      <bottom style="thin"/>
    </border>
    <border>
      <left style="thin">
        <color indexed="9"/>
      </left>
      <right>
        <color indexed="63"/>
      </right>
      <top style="thin">
        <color indexed="9"/>
      </top>
      <bottom style="thin">
        <color indexed="9"/>
      </bottom>
    </border>
    <border>
      <left>
        <color indexed="63"/>
      </left>
      <right>
        <color indexed="63"/>
      </right>
      <top>
        <color indexed="63"/>
      </top>
      <bottom style="double"/>
    </border>
    <border>
      <left style="thin">
        <color indexed="22"/>
      </left>
      <right style="thin">
        <color indexed="22"/>
      </right>
      <top style="thin">
        <color indexed="22"/>
      </top>
      <bottom style="thin">
        <color indexed="22"/>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thick">
        <color indexed="9"/>
      </left>
      <right style="thin"/>
      <top style="thick">
        <color indexed="9"/>
      </top>
      <bottom style="thin"/>
    </border>
    <border>
      <left style="thin"/>
      <right style="thin"/>
      <top style="thick">
        <color indexed="9"/>
      </top>
      <bottom style="thin"/>
    </border>
    <border>
      <left style="thin"/>
      <right style="thick">
        <color indexed="23"/>
      </right>
      <top style="thick">
        <color indexed="9"/>
      </top>
      <bottom style="thin"/>
    </border>
    <border>
      <left style="thick">
        <color indexed="9"/>
      </left>
      <right style="thin"/>
      <top style="thin"/>
      <bottom style="thin"/>
    </border>
    <border>
      <left style="thick">
        <color indexed="9"/>
      </left>
      <right style="thin"/>
      <top style="thin"/>
      <bottom style="medium"/>
    </border>
    <border>
      <left style="thin"/>
      <right style="thin"/>
      <top style="thin"/>
      <bottom style="thin"/>
    </border>
    <border>
      <left style="thin"/>
      <right style="thick">
        <color indexed="23"/>
      </right>
      <top style="thin"/>
      <bottom style="thin"/>
    </border>
    <border>
      <left style="thin"/>
      <right style="thin"/>
      <top style="thin"/>
      <bottom style="medium"/>
    </border>
    <border>
      <left style="thick">
        <color indexed="9"/>
      </left>
      <right style="thin"/>
      <top style="thin"/>
      <bottom style="thick">
        <color indexed="23"/>
      </bottom>
    </border>
    <border>
      <left style="thin"/>
      <right style="thin"/>
      <top style="thin"/>
      <bottom style="thick">
        <color indexed="23"/>
      </bottom>
    </border>
    <border>
      <left style="thin"/>
      <right style="thick">
        <color indexed="23"/>
      </right>
      <top style="thin"/>
      <bottom style="thick">
        <color indexed="23"/>
      </bottom>
    </border>
    <border>
      <left style="thin"/>
      <right style="thick">
        <color indexed="23"/>
      </right>
      <top style="thin"/>
      <bottom style="medium"/>
    </border>
    <border>
      <left>
        <color indexed="63"/>
      </left>
      <right>
        <color indexed="63"/>
      </right>
      <top>
        <color indexed="63"/>
      </top>
      <bottom style="hair"/>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style="hair"/>
      <bottom style="hair"/>
    </border>
    <border>
      <left>
        <color indexed="63"/>
      </left>
      <right>
        <color indexed="63"/>
      </right>
      <top style="hair"/>
      <bottom>
        <color indexed="63"/>
      </bottom>
    </border>
    <border>
      <left style="double">
        <color indexed="16"/>
      </left>
      <right style="double">
        <color indexed="16"/>
      </right>
      <top style="double">
        <color indexed="16"/>
      </top>
      <bottom style="double">
        <color indexed="16"/>
      </bottom>
    </border>
    <border>
      <left style="hair"/>
      <right>
        <color indexed="63"/>
      </right>
      <top style="double"/>
      <bottom style="double"/>
    </border>
    <border>
      <left>
        <color indexed="63"/>
      </left>
      <right style="hair"/>
      <top style="double"/>
      <bottom style="double"/>
    </border>
    <border>
      <left style="hair"/>
      <right>
        <color indexed="63"/>
      </right>
      <top style="hair"/>
      <bottom style="double"/>
    </border>
    <border>
      <left>
        <color indexed="63"/>
      </left>
      <right style="hair"/>
      <top style="hair"/>
      <bottom style="double"/>
    </border>
    <border>
      <left style="hair"/>
      <right>
        <color indexed="63"/>
      </right>
      <top style="hair"/>
      <bottom style="hair"/>
    </border>
    <border>
      <left>
        <color indexed="63"/>
      </left>
      <right style="hair"/>
      <top style="hair"/>
      <bottom style="hair"/>
    </border>
    <border>
      <left style="hair"/>
      <right>
        <color indexed="63"/>
      </right>
      <top style="hair"/>
      <bottom>
        <color indexed="63"/>
      </bottom>
    </border>
    <border>
      <left>
        <color indexed="63"/>
      </left>
      <right style="hair"/>
      <top style="hair"/>
      <bottom>
        <color indexed="63"/>
      </bottom>
    </border>
    <border>
      <left style="double"/>
      <right>
        <color indexed="63"/>
      </right>
      <top style="double"/>
      <bottom style="double"/>
    </border>
    <border>
      <left>
        <color indexed="63"/>
      </left>
      <right style="double"/>
      <top style="double"/>
      <bottom style="double"/>
    </border>
    <border>
      <left>
        <color indexed="63"/>
      </left>
      <right>
        <color indexed="63"/>
      </right>
      <top style="double"/>
      <bottom style="double"/>
    </border>
    <border>
      <left>
        <color indexed="63"/>
      </left>
      <right style="hair"/>
      <top>
        <color indexed="63"/>
      </top>
      <bottom>
        <color indexed="63"/>
      </bottom>
    </border>
    <border>
      <left>
        <color indexed="63"/>
      </left>
      <right style="double"/>
      <top>
        <color indexed="63"/>
      </top>
      <bottom>
        <color indexed="63"/>
      </bottom>
    </border>
    <border>
      <left>
        <color indexed="63"/>
      </left>
      <right style="double">
        <color indexed="16"/>
      </right>
      <top>
        <color indexed="63"/>
      </top>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thick">
        <color indexed="9"/>
      </left>
      <right style="thin"/>
      <top style="medium"/>
      <bottom style="thin"/>
    </border>
    <border>
      <left style="thin"/>
      <right style="thin"/>
      <top style="medium"/>
      <bottom style="thin"/>
    </border>
    <border>
      <left style="thin"/>
      <right style="thick">
        <color indexed="23"/>
      </right>
      <top style="medium"/>
      <bottom style="thin"/>
    </border>
    <border>
      <left style="thin"/>
      <right>
        <color indexed="63"/>
      </right>
      <top style="thin"/>
      <bottom>
        <color indexed="63"/>
      </bottom>
    </border>
    <border>
      <left>
        <color indexed="63"/>
      </left>
      <right style="thin"/>
      <top style="thin"/>
      <bottom>
        <color indexed="63"/>
      </bottom>
    </border>
  </borders>
  <cellStyleXfs count="10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37" fontId="41" fillId="20" borderId="1" applyBorder="0" applyProtection="0">
      <alignment vertical="center"/>
    </xf>
    <xf numFmtId="37" fontId="42" fillId="0" borderId="0">
      <alignment/>
      <protection/>
    </xf>
    <xf numFmtId="37" fontId="43" fillId="0" borderId="0">
      <alignment/>
      <protection/>
    </xf>
    <xf numFmtId="0" fontId="36" fillId="21" borderId="2" applyNumberFormat="0" applyBorder="0" applyAlignment="0">
      <protection/>
    </xf>
    <xf numFmtId="0" fontId="44" fillId="0" borderId="0">
      <alignment/>
      <protection/>
    </xf>
    <xf numFmtId="196" fontId="44" fillId="0" borderId="3">
      <alignment/>
      <protection/>
    </xf>
    <xf numFmtId="0" fontId="45" fillId="22" borderId="4" applyFont="0" applyBorder="0">
      <alignment horizontal="centerContinuous" vertical="center"/>
      <protection/>
    </xf>
    <xf numFmtId="197" fontId="46" fillId="0" borderId="5">
      <alignment/>
      <protection hidden="1"/>
    </xf>
    <xf numFmtId="4" fontId="47" fillId="23" borderId="6">
      <alignment/>
      <protection locked="0"/>
    </xf>
    <xf numFmtId="0" fontId="0" fillId="0" borderId="0">
      <alignment/>
      <protection/>
    </xf>
    <xf numFmtId="0" fontId="0" fillId="0" borderId="0" applyFont="0" applyFill="0" applyBorder="0" applyAlignment="0" applyProtection="0"/>
    <xf numFmtId="197" fontId="46" fillId="0" borderId="5">
      <alignment/>
      <protection hidden="1"/>
    </xf>
    <xf numFmtId="190" fontId="0" fillId="0" borderId="0" applyFont="0" applyFill="0" applyBorder="0" applyAlignment="0" applyProtection="0"/>
    <xf numFmtId="171" fontId="48" fillId="0" borderId="7">
      <alignment/>
      <protection/>
    </xf>
    <xf numFmtId="37" fontId="49" fillId="24" borderId="8" applyFill="0">
      <alignment vertical="center"/>
      <protection/>
    </xf>
    <xf numFmtId="0" fontId="49" fillId="25" borderId="5" applyNumberFormat="0">
      <alignment horizontal="left" vertical="top" indent="1"/>
      <protection/>
    </xf>
    <xf numFmtId="0" fontId="49" fillId="20" borderId="0" applyBorder="0">
      <alignment horizontal="left" vertical="center" indent="1"/>
      <protection/>
    </xf>
    <xf numFmtId="0" fontId="49" fillId="0" borderId="5" applyNumberFormat="0" applyFill="0">
      <alignment horizontal="centerContinuous" vertical="top"/>
      <protection/>
    </xf>
    <xf numFmtId="0" fontId="50" fillId="26" borderId="9" applyBorder="0" applyAlignment="0">
      <protection/>
    </xf>
    <xf numFmtId="171" fontId="48" fillId="0" borderId="10">
      <alignment/>
      <protection/>
    </xf>
    <xf numFmtId="184" fontId="48" fillId="0" borderId="11">
      <alignment/>
      <protection/>
    </xf>
    <xf numFmtId="194" fontId="53" fillId="0" borderId="3">
      <alignment/>
      <protection/>
    </xf>
    <xf numFmtId="195" fontId="44" fillId="0" borderId="0">
      <alignment/>
      <protection/>
    </xf>
    <xf numFmtId="37" fontId="41" fillId="20" borderId="12" applyBorder="0">
      <alignment horizontal="left" vertical="center" indent="2"/>
      <protection/>
    </xf>
    <xf numFmtId="0" fontId="58" fillId="0" borderId="0">
      <alignment/>
      <protection/>
    </xf>
    <xf numFmtId="0" fontId="0" fillId="0" borderId="0">
      <alignment/>
      <protection/>
    </xf>
    <xf numFmtId="0" fontId="18" fillId="0" borderId="0">
      <alignment/>
      <protection/>
    </xf>
    <xf numFmtId="199" fontId="54" fillId="0" borderId="0">
      <alignment/>
      <protection/>
    </xf>
    <xf numFmtId="198" fontId="46" fillId="0" borderId="0">
      <alignment/>
      <protection hidden="1"/>
    </xf>
    <xf numFmtId="193" fontId="24" fillId="27" borderId="13">
      <alignment/>
      <protection/>
    </xf>
    <xf numFmtId="192" fontId="24" fillId="0" borderId="13" applyFont="0" applyFill="0" applyBorder="0" applyAlignment="0" applyProtection="0"/>
    <xf numFmtId="194" fontId="53" fillId="0" borderId="0">
      <alignment/>
      <protection/>
    </xf>
    <xf numFmtId="2" fontId="55" fillId="0" borderId="0">
      <alignment/>
      <protection locked="0"/>
    </xf>
    <xf numFmtId="189" fontId="0" fillId="0" borderId="0">
      <alignment/>
      <protection/>
    </xf>
    <xf numFmtId="37" fontId="56" fillId="0" borderId="11">
      <alignment/>
      <protection/>
    </xf>
    <xf numFmtId="37" fontId="56" fillId="0" borderId="3">
      <alignment/>
      <protection/>
    </xf>
    <xf numFmtId="37" fontId="56" fillId="0" borderId="14">
      <alignment/>
      <protection/>
    </xf>
    <xf numFmtId="0" fontId="0" fillId="0" borderId="0">
      <alignment/>
      <protection/>
    </xf>
    <xf numFmtId="0" fontId="52" fillId="22" borderId="15">
      <alignment/>
      <protection/>
    </xf>
    <xf numFmtId="0" fontId="75" fillId="28" borderId="16" applyNumberFormat="0" applyAlignment="0" applyProtection="0"/>
    <xf numFmtId="0" fontId="74" fillId="29" borderId="0" applyNumberFormat="0" applyBorder="0" applyAlignment="0" applyProtection="0"/>
    <xf numFmtId="0" fontId="74" fillId="30" borderId="0" applyNumberFormat="0" applyBorder="0" applyAlignment="0" applyProtection="0"/>
    <xf numFmtId="0" fontId="74" fillId="31" borderId="0" applyNumberFormat="0" applyBorder="0" applyAlignment="0" applyProtection="0"/>
    <xf numFmtId="0" fontId="74" fillId="32" borderId="0" applyNumberFormat="0" applyBorder="0" applyAlignment="0" applyProtection="0"/>
    <xf numFmtId="0" fontId="74" fillId="33" borderId="0" applyNumberFormat="0" applyBorder="0" applyAlignment="0" applyProtection="0"/>
    <xf numFmtId="0" fontId="74" fillId="34" borderId="0" applyNumberFormat="0" applyBorder="0" applyAlignment="0" applyProtection="0"/>
    <xf numFmtId="0" fontId="76" fillId="35" borderId="17" applyNumberFormat="0" applyAlignment="0" applyProtection="0"/>
    <xf numFmtId="0" fontId="77" fillId="0" borderId="0" applyNumberFormat="0" applyFill="0" applyBorder="0" applyAlignment="0" applyProtection="0"/>
    <xf numFmtId="0" fontId="78" fillId="0" borderId="18" applyNumberFormat="0" applyFill="0" applyAlignment="0" applyProtection="0"/>
    <xf numFmtId="0" fontId="51" fillId="0" borderId="0" applyNumberFormat="0" applyFont="0" applyFill="0" applyAlignment="0" applyProtection="0"/>
    <xf numFmtId="0" fontId="79" fillId="0" borderId="19" applyNumberFormat="0" applyFill="0" applyAlignment="0" applyProtection="0"/>
    <xf numFmtId="0" fontId="79" fillId="0" borderId="0" applyNumberFormat="0" applyFill="0" applyBorder="0" applyAlignment="0" applyProtection="0"/>
    <xf numFmtId="0" fontId="80" fillId="36" borderId="0" applyNumberFormat="0" applyBorder="0" applyAlignment="0" applyProtection="0"/>
    <xf numFmtId="0" fontId="81" fillId="37" borderId="0" applyNumberFormat="0" applyBorder="0" applyAlignment="0" applyProtection="0"/>
    <xf numFmtId="183" fontId="0" fillId="0" borderId="0" applyFont="0" applyFill="0" applyBorder="0" applyAlignment="0" applyProtection="0"/>
    <xf numFmtId="181"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0" fontId="82" fillId="38" borderId="0" applyNumberFormat="0" applyBorder="0" applyAlignment="0" applyProtection="0"/>
    <xf numFmtId="9" fontId="0" fillId="0" borderId="0" applyFont="0" applyFill="0" applyBorder="0" applyAlignment="0" applyProtection="0"/>
    <xf numFmtId="0" fontId="83" fillId="0" borderId="0" applyNumberFormat="0" applyFill="0" applyBorder="0" applyAlignment="0" applyProtection="0"/>
    <xf numFmtId="0" fontId="0" fillId="39" borderId="20" applyNumberFormat="0" applyFont="0" applyAlignment="0" applyProtection="0"/>
    <xf numFmtId="0" fontId="84" fillId="0" borderId="21" applyNumberFormat="0" applyFill="0" applyAlignment="0" applyProtection="0"/>
    <xf numFmtId="0" fontId="85" fillId="0" borderId="22" applyNumberFormat="0" applyFill="0" applyAlignment="0" applyProtection="0"/>
    <xf numFmtId="0" fontId="0" fillId="24" borderId="0" applyNumberFormat="0" applyFont="0" applyFill="0" applyBorder="0" applyAlignment="0">
      <protection/>
    </xf>
    <xf numFmtId="0" fontId="17" fillId="0" borderId="0" applyNumberFormat="0" applyFill="0" applyBorder="0" applyAlignment="0" applyProtection="0"/>
    <xf numFmtId="0" fontId="16" fillId="0" borderId="0" applyNumberFormat="0" applyFill="0" applyBorder="0" applyAlignment="0" applyProtection="0"/>
    <xf numFmtId="0" fontId="86" fillId="35" borderId="23" applyNumberFormat="0" applyAlignment="0" applyProtection="0"/>
  </cellStyleXfs>
  <cellXfs count="165">
    <xf numFmtId="0" fontId="0" fillId="0" borderId="0" xfId="0" applyAlignment="1">
      <alignment/>
    </xf>
    <xf numFmtId="0" fontId="0" fillId="0" borderId="0" xfId="0" applyAlignment="1" applyProtection="1">
      <alignment/>
      <protection hidden="1"/>
    </xf>
    <xf numFmtId="0" fontId="0" fillId="24" borderId="0" xfId="0" applyFill="1" applyAlignment="1" applyProtection="1">
      <alignment/>
      <protection hidden="1"/>
    </xf>
    <xf numFmtId="0" fontId="3" fillId="24" borderId="0" xfId="0" applyFont="1" applyFill="1" applyBorder="1" applyAlignment="1" applyProtection="1">
      <alignment horizontal="center"/>
      <protection hidden="1"/>
    </xf>
    <xf numFmtId="0" fontId="6" fillId="24" borderId="24" xfId="0" applyFont="1" applyFill="1" applyBorder="1" applyAlignment="1" applyProtection="1">
      <alignment horizontal="center"/>
      <protection hidden="1"/>
    </xf>
    <xf numFmtId="0" fontId="6" fillId="24" borderId="25" xfId="0" applyFont="1" applyFill="1" applyBorder="1" applyAlignment="1" applyProtection="1">
      <alignment horizontal="center"/>
      <protection hidden="1"/>
    </xf>
    <xf numFmtId="0" fontId="6" fillId="24" borderId="26" xfId="0" applyFont="1" applyFill="1" applyBorder="1" applyAlignment="1" applyProtection="1">
      <alignment horizontal="center"/>
      <protection hidden="1"/>
    </xf>
    <xf numFmtId="0" fontId="1" fillId="24" borderId="27" xfId="0" applyFont="1" applyFill="1" applyBorder="1" applyAlignment="1" applyProtection="1">
      <alignment horizontal="center"/>
      <protection hidden="1"/>
    </xf>
    <xf numFmtId="0" fontId="1" fillId="24" borderId="28" xfId="0" applyFont="1" applyFill="1" applyBorder="1" applyAlignment="1" applyProtection="1">
      <alignment horizontal="center"/>
      <protection hidden="1"/>
    </xf>
    <xf numFmtId="0" fontId="6" fillId="24" borderId="29" xfId="0" applyFont="1" applyFill="1" applyBorder="1" applyAlignment="1" applyProtection="1">
      <alignment horizontal="center"/>
      <protection hidden="1"/>
    </xf>
    <xf numFmtId="0" fontId="6" fillId="24" borderId="30" xfId="0" applyFont="1" applyFill="1" applyBorder="1" applyAlignment="1" applyProtection="1">
      <alignment horizontal="center"/>
      <protection hidden="1"/>
    </xf>
    <xf numFmtId="49" fontId="1" fillId="24" borderId="29" xfId="0" applyNumberFormat="1" applyFont="1" applyFill="1" applyBorder="1" applyAlignment="1" applyProtection="1">
      <alignment/>
      <protection hidden="1"/>
    </xf>
    <xf numFmtId="49" fontId="1" fillId="24" borderId="31" xfId="0" applyNumberFormat="1" applyFont="1" applyFill="1" applyBorder="1" applyAlignment="1" applyProtection="1">
      <alignment/>
      <protection hidden="1"/>
    </xf>
    <xf numFmtId="0" fontId="6" fillId="24" borderId="27" xfId="0" applyFont="1" applyFill="1" applyBorder="1" applyAlignment="1" applyProtection="1">
      <alignment horizontal="center"/>
      <protection hidden="1"/>
    </xf>
    <xf numFmtId="186" fontId="1" fillId="24" borderId="30" xfId="0" applyNumberFormat="1" applyFont="1" applyFill="1" applyBorder="1" applyAlignment="1" applyProtection="1">
      <alignment horizontal="center"/>
      <protection hidden="1"/>
    </xf>
    <xf numFmtId="0" fontId="1" fillId="24" borderId="32" xfId="0" applyFont="1" applyFill="1" applyBorder="1" applyAlignment="1" applyProtection="1">
      <alignment horizontal="center"/>
      <protection hidden="1"/>
    </xf>
    <xf numFmtId="49" fontId="1" fillId="24" borderId="33" xfId="0" applyNumberFormat="1" applyFont="1" applyFill="1" applyBorder="1" applyAlignment="1" applyProtection="1">
      <alignment/>
      <protection hidden="1"/>
    </xf>
    <xf numFmtId="186" fontId="1" fillId="24" borderId="34" xfId="0" applyNumberFormat="1" applyFont="1" applyFill="1" applyBorder="1" applyAlignment="1" applyProtection="1">
      <alignment horizontal="center"/>
      <protection hidden="1"/>
    </xf>
    <xf numFmtId="49" fontId="2" fillId="40" borderId="29" xfId="0" applyNumberFormat="1" applyFont="1" applyFill="1" applyBorder="1" applyAlignment="1" applyProtection="1">
      <alignment/>
      <protection hidden="1" locked="0"/>
    </xf>
    <xf numFmtId="186" fontId="2" fillId="40" borderId="30" xfId="0" applyNumberFormat="1" applyFont="1" applyFill="1" applyBorder="1" applyAlignment="1" applyProtection="1">
      <alignment horizontal="center"/>
      <protection hidden="1" locked="0"/>
    </xf>
    <xf numFmtId="49" fontId="2" fillId="40" borderId="29" xfId="0" applyNumberFormat="1" applyFont="1" applyFill="1" applyBorder="1" applyAlignment="1" applyProtection="1">
      <alignment/>
      <protection locked="0"/>
    </xf>
    <xf numFmtId="49" fontId="2" fillId="40" borderId="31" xfId="0" applyNumberFormat="1" applyFont="1" applyFill="1" applyBorder="1" applyAlignment="1" applyProtection="1">
      <alignment/>
      <protection locked="0"/>
    </xf>
    <xf numFmtId="186" fontId="2" fillId="40" borderId="35" xfId="0" applyNumberFormat="1" applyFont="1" applyFill="1" applyBorder="1" applyAlignment="1" applyProtection="1">
      <alignment horizontal="center"/>
      <protection hidden="1" locked="0"/>
    </xf>
    <xf numFmtId="0" fontId="13" fillId="24" borderId="0" xfId="58" applyFont="1" applyFill="1" applyBorder="1" applyAlignment="1" applyProtection="1">
      <alignment horizontal="center"/>
      <protection hidden="1"/>
    </xf>
    <xf numFmtId="4" fontId="19" fillId="24" borderId="0" xfId="58" applyNumberFormat="1" applyFont="1" applyFill="1" applyProtection="1">
      <alignment/>
      <protection hidden="1"/>
    </xf>
    <xf numFmtId="0" fontId="0" fillId="24" borderId="0" xfId="58" applyFont="1" applyFill="1" applyBorder="1" applyProtection="1">
      <alignment/>
      <protection hidden="1"/>
    </xf>
    <xf numFmtId="2" fontId="0" fillId="24" borderId="0" xfId="58" applyNumberFormat="1" applyFont="1" applyFill="1" applyBorder="1" applyProtection="1">
      <alignment/>
      <protection hidden="1"/>
    </xf>
    <xf numFmtId="2" fontId="9" fillId="24" borderId="0" xfId="58" applyNumberFormat="1" applyFont="1" applyFill="1" applyProtection="1">
      <alignment/>
      <protection hidden="1"/>
    </xf>
    <xf numFmtId="0" fontId="12" fillId="24" borderId="0" xfId="58" applyFont="1" applyFill="1" applyProtection="1">
      <alignment/>
      <protection hidden="1"/>
    </xf>
    <xf numFmtId="0" fontId="12" fillId="24" borderId="0" xfId="58" applyFont="1" applyFill="1" applyProtection="1">
      <alignment/>
      <protection hidden="1"/>
    </xf>
    <xf numFmtId="0" fontId="12" fillId="0" borderId="0" xfId="58" applyFont="1" applyProtection="1">
      <alignment/>
      <protection hidden="1"/>
    </xf>
    <xf numFmtId="0" fontId="12" fillId="24" borderId="0" xfId="58" applyFont="1" applyFill="1" applyBorder="1" applyProtection="1">
      <alignment/>
      <protection hidden="1"/>
    </xf>
    <xf numFmtId="0" fontId="13" fillId="24" borderId="0" xfId="58" applyFont="1" applyFill="1" applyBorder="1" applyAlignment="1" applyProtection="1">
      <alignment/>
      <protection hidden="1"/>
    </xf>
    <xf numFmtId="0" fontId="6" fillId="24" borderId="0" xfId="58" applyFont="1" applyFill="1" applyBorder="1" applyAlignment="1" applyProtection="1">
      <alignment/>
      <protection hidden="1"/>
    </xf>
    <xf numFmtId="0" fontId="7" fillId="24" borderId="29" xfId="58" applyFont="1" applyFill="1" applyBorder="1" applyAlignment="1" applyProtection="1">
      <alignment horizontal="center"/>
      <protection locked="0"/>
    </xf>
    <xf numFmtId="0" fontId="7" fillId="24" borderId="0" xfId="58" applyFont="1" applyFill="1" applyBorder="1" applyAlignment="1" applyProtection="1">
      <alignment horizontal="center"/>
      <protection hidden="1"/>
    </xf>
    <xf numFmtId="4" fontId="19" fillId="24" borderId="0" xfId="58" applyNumberFormat="1" applyFont="1" applyFill="1" applyProtection="1">
      <alignment/>
      <protection hidden="1"/>
    </xf>
    <xf numFmtId="0" fontId="19" fillId="24" borderId="0" xfId="58" applyFont="1" applyFill="1" applyProtection="1">
      <alignment/>
      <protection hidden="1"/>
    </xf>
    <xf numFmtId="2" fontId="8" fillId="24" borderId="0" xfId="58" applyNumberFormat="1" applyFont="1" applyFill="1" applyProtection="1">
      <alignment/>
      <protection hidden="1"/>
    </xf>
    <xf numFmtId="4" fontId="19" fillId="24" borderId="0" xfId="58" applyNumberFormat="1" applyFont="1" applyFill="1" applyBorder="1" applyProtection="1">
      <alignment/>
      <protection hidden="1"/>
    </xf>
    <xf numFmtId="4" fontId="19" fillId="24" borderId="29" xfId="58" applyNumberFormat="1" applyFont="1" applyFill="1" applyBorder="1" applyProtection="1">
      <alignment/>
      <protection locked="0"/>
    </xf>
    <xf numFmtId="4" fontId="19" fillId="24" borderId="0" xfId="58" applyNumberFormat="1" applyFont="1" applyFill="1" applyBorder="1" applyProtection="1">
      <alignment/>
      <protection hidden="1"/>
    </xf>
    <xf numFmtId="2" fontId="8" fillId="24" borderId="0" xfId="58" applyNumberFormat="1" applyFont="1" applyFill="1" applyProtection="1">
      <alignment/>
      <protection hidden="1"/>
    </xf>
    <xf numFmtId="2" fontId="9" fillId="24" borderId="0" xfId="58" applyNumberFormat="1" applyFont="1" applyFill="1" applyProtection="1">
      <alignment/>
      <protection hidden="1"/>
    </xf>
    <xf numFmtId="4" fontId="21" fillId="24" borderId="0" xfId="58" applyNumberFormat="1" applyFont="1" applyFill="1" applyBorder="1" applyProtection="1">
      <alignment/>
      <protection hidden="1"/>
    </xf>
    <xf numFmtId="0" fontId="19" fillId="24" borderId="0" xfId="58" applyFont="1" applyFill="1" applyProtection="1">
      <alignment/>
      <protection hidden="1"/>
    </xf>
    <xf numFmtId="4" fontId="19" fillId="41" borderId="0" xfId="58" applyNumberFormat="1" applyFont="1" applyFill="1" applyProtection="1">
      <alignment/>
      <protection hidden="1"/>
    </xf>
    <xf numFmtId="0" fontId="8" fillId="24" borderId="0" xfId="58" applyFont="1" applyFill="1" applyProtection="1">
      <alignment/>
      <protection hidden="1"/>
    </xf>
    <xf numFmtId="4" fontId="18" fillId="20" borderId="29" xfId="59" applyNumberFormat="1" applyFill="1" applyBorder="1" applyAlignment="1" applyProtection="1">
      <alignment horizontal="center"/>
      <protection hidden="1"/>
    </xf>
    <xf numFmtId="4" fontId="18" fillId="20" borderId="29" xfId="59" applyNumberFormat="1" applyFill="1" applyBorder="1" applyAlignment="1" applyProtection="1">
      <alignment horizontal="left" vertical="center"/>
      <protection hidden="1"/>
    </xf>
    <xf numFmtId="4" fontId="18" fillId="0" borderId="29" xfId="59" applyNumberFormat="1" applyBorder="1" applyAlignment="1" applyProtection="1">
      <alignment horizontal="centerContinuous"/>
      <protection hidden="1"/>
    </xf>
    <xf numFmtId="4" fontId="18" fillId="20" borderId="1" xfId="59" applyNumberFormat="1" applyFill="1" applyBorder="1" applyAlignment="1" applyProtection="1">
      <alignment horizontal="center"/>
      <protection hidden="1"/>
    </xf>
    <xf numFmtId="0" fontId="9" fillId="24" borderId="0" xfId="58" applyFont="1" applyFill="1" applyProtection="1">
      <alignment/>
      <protection hidden="1"/>
    </xf>
    <xf numFmtId="0" fontId="0" fillId="24" borderId="0" xfId="58" applyFill="1" applyProtection="1">
      <alignment/>
      <protection hidden="1"/>
    </xf>
    <xf numFmtId="0" fontId="0" fillId="0" borderId="0" xfId="58" applyProtection="1">
      <alignment/>
      <protection hidden="1"/>
    </xf>
    <xf numFmtId="0" fontId="0" fillId="0" borderId="0" xfId="0" applyFill="1" applyAlignment="1" applyProtection="1">
      <alignment/>
      <protection hidden="1"/>
    </xf>
    <xf numFmtId="0" fontId="9" fillId="0" borderId="0" xfId="0" applyFont="1" applyFill="1" applyAlignment="1" applyProtection="1">
      <alignment/>
      <protection hidden="1"/>
    </xf>
    <xf numFmtId="0" fontId="9" fillId="0" borderId="0" xfId="0" applyFont="1" applyFill="1" applyAlignment="1" applyProtection="1">
      <alignment/>
      <protection locked="0"/>
    </xf>
    <xf numFmtId="0" fontId="9" fillId="0" borderId="0" xfId="0" applyFont="1" applyFill="1" applyBorder="1" applyAlignment="1" applyProtection="1">
      <alignment/>
      <protection locked="0"/>
    </xf>
    <xf numFmtId="186" fontId="15" fillId="24" borderId="0" xfId="58" applyNumberFormat="1" applyFont="1" applyFill="1" applyBorder="1" applyAlignment="1" applyProtection="1">
      <alignment horizontal="center"/>
      <protection locked="0"/>
    </xf>
    <xf numFmtId="0" fontId="0" fillId="42" borderId="0" xfId="0" applyFill="1" applyAlignment="1" applyProtection="1">
      <alignment/>
      <protection hidden="1"/>
    </xf>
    <xf numFmtId="0" fontId="24" fillId="42" borderId="0" xfId="0" applyFont="1" applyFill="1" applyAlignment="1" applyProtection="1">
      <alignment/>
      <protection hidden="1"/>
    </xf>
    <xf numFmtId="0" fontId="25" fillId="42" borderId="0" xfId="0" applyFont="1" applyFill="1" applyAlignment="1" applyProtection="1">
      <alignment horizontal="right"/>
      <protection hidden="1"/>
    </xf>
    <xf numFmtId="0" fontId="0" fillId="43" borderId="0" xfId="0" applyFill="1" applyAlignment="1" applyProtection="1">
      <alignment/>
      <protection hidden="1"/>
    </xf>
    <xf numFmtId="0" fontId="26" fillId="42" borderId="0" xfId="0" applyFont="1" applyFill="1" applyAlignment="1" applyProtection="1">
      <alignment horizontal="right"/>
      <protection hidden="1"/>
    </xf>
    <xf numFmtId="191" fontId="5" fillId="42" borderId="0" xfId="0" applyNumberFormat="1" applyFont="1" applyFill="1" applyBorder="1" applyAlignment="1" applyProtection="1">
      <alignment horizontal="right"/>
      <protection hidden="1"/>
    </xf>
    <xf numFmtId="0" fontId="0" fillId="0" borderId="0" xfId="0" applyFill="1" applyBorder="1" applyAlignment="1" applyProtection="1">
      <alignment/>
      <protection hidden="1"/>
    </xf>
    <xf numFmtId="0" fontId="12" fillId="24" borderId="0" xfId="0" applyFont="1" applyFill="1" applyAlignment="1" applyProtection="1">
      <alignment/>
      <protection hidden="1"/>
    </xf>
    <xf numFmtId="4" fontId="5" fillId="42" borderId="36" xfId="0" applyNumberFormat="1" applyFont="1" applyFill="1" applyBorder="1" applyAlignment="1" applyProtection="1">
      <alignment horizontal="right"/>
      <protection hidden="1"/>
    </xf>
    <xf numFmtId="185" fontId="9" fillId="0" borderId="37" xfId="0" applyNumberFormat="1" applyFont="1" applyFill="1" applyBorder="1" applyAlignment="1" applyProtection="1">
      <alignment/>
      <protection locked="0"/>
    </xf>
    <xf numFmtId="0" fontId="9" fillId="0" borderId="7" xfId="0" applyFont="1" applyFill="1" applyBorder="1" applyAlignment="1" applyProtection="1">
      <alignment/>
      <protection locked="0"/>
    </xf>
    <xf numFmtId="0" fontId="9" fillId="0" borderId="38" xfId="0" applyFont="1" applyFill="1" applyBorder="1" applyAlignment="1" applyProtection="1">
      <alignment/>
      <protection locked="0"/>
    </xf>
    <xf numFmtId="0" fontId="9" fillId="0" borderId="39" xfId="0" applyFont="1" applyFill="1" applyBorder="1" applyAlignment="1" applyProtection="1">
      <alignment/>
      <protection locked="0"/>
    </xf>
    <xf numFmtId="187" fontId="9" fillId="0" borderId="0" xfId="0" applyNumberFormat="1" applyFont="1" applyFill="1" applyBorder="1" applyAlignment="1" applyProtection="1">
      <alignment/>
      <protection locked="0"/>
    </xf>
    <xf numFmtId="0" fontId="9" fillId="0" borderId="40" xfId="0" applyFont="1" applyFill="1" applyBorder="1" applyAlignment="1" applyProtection="1">
      <alignment/>
      <protection locked="0"/>
    </xf>
    <xf numFmtId="187" fontId="28" fillId="0" borderId="0" xfId="0" applyNumberFormat="1" applyFont="1" applyFill="1" applyBorder="1" applyAlignment="1" applyProtection="1">
      <alignment/>
      <protection locked="0"/>
    </xf>
    <xf numFmtId="0" fontId="9" fillId="0" borderId="41" xfId="0" applyFont="1" applyFill="1" applyBorder="1" applyAlignment="1" applyProtection="1">
      <alignment/>
      <protection locked="0"/>
    </xf>
    <xf numFmtId="0" fontId="9" fillId="0" borderId="5" xfId="0" applyFont="1" applyFill="1" applyBorder="1" applyAlignment="1" applyProtection="1">
      <alignment/>
      <protection locked="0"/>
    </xf>
    <xf numFmtId="187" fontId="28" fillId="0" borderId="5" xfId="0" applyNumberFormat="1" applyFont="1" applyFill="1" applyBorder="1" applyAlignment="1" applyProtection="1">
      <alignment/>
      <protection locked="0"/>
    </xf>
    <xf numFmtId="4" fontId="9" fillId="0" borderId="40" xfId="0" applyNumberFormat="1" applyFont="1" applyFill="1" applyBorder="1" applyAlignment="1" applyProtection="1">
      <alignment/>
      <protection locked="0"/>
    </xf>
    <xf numFmtId="4" fontId="9" fillId="0" borderId="42" xfId="0" applyNumberFormat="1" applyFont="1" applyFill="1" applyBorder="1" applyAlignment="1" applyProtection="1">
      <alignment/>
      <protection locked="0"/>
    </xf>
    <xf numFmtId="2" fontId="9" fillId="0" borderId="7" xfId="0" applyNumberFormat="1" applyFont="1" applyFill="1" applyBorder="1" applyAlignment="1" applyProtection="1">
      <alignment/>
      <protection locked="0"/>
    </xf>
    <xf numFmtId="4" fontId="8" fillId="40" borderId="0" xfId="58" applyNumberFormat="1" applyFont="1" applyFill="1" applyProtection="1">
      <alignment/>
      <protection hidden="1"/>
    </xf>
    <xf numFmtId="0" fontId="0" fillId="42" borderId="0" xfId="0" applyFill="1" applyAlignment="1">
      <alignment/>
    </xf>
    <xf numFmtId="4" fontId="29" fillId="42" borderId="36" xfId="0" applyNumberFormat="1" applyFont="1" applyFill="1" applyBorder="1" applyAlignment="1" applyProtection="1">
      <alignment horizontal="right"/>
      <protection hidden="1"/>
    </xf>
    <xf numFmtId="4" fontId="14" fillId="42" borderId="36" xfId="0" applyNumberFormat="1" applyFont="1" applyFill="1" applyBorder="1" applyAlignment="1" applyProtection="1">
      <alignment horizontal="right"/>
      <protection hidden="1"/>
    </xf>
    <xf numFmtId="4" fontId="27" fillId="44" borderId="43" xfId="0" applyNumberFormat="1" applyFont="1" applyFill="1" applyBorder="1" applyAlignment="1" applyProtection="1">
      <alignment horizontal="right"/>
      <protection hidden="1"/>
    </xf>
    <xf numFmtId="4" fontId="27" fillId="44" borderId="44" xfId="0" applyNumberFormat="1" applyFont="1" applyFill="1" applyBorder="1" applyAlignment="1" applyProtection="1">
      <alignment/>
      <protection hidden="1"/>
    </xf>
    <xf numFmtId="4" fontId="5" fillId="44" borderId="45" xfId="0" applyNumberFormat="1" applyFont="1" applyFill="1" applyBorder="1" applyAlignment="1" applyProtection="1">
      <alignment/>
      <protection hidden="1"/>
    </xf>
    <xf numFmtId="0" fontId="33" fillId="42" borderId="0" xfId="0" applyFont="1" applyFill="1" applyAlignment="1">
      <alignment horizontal="center"/>
    </xf>
    <xf numFmtId="0" fontId="34" fillId="0" borderId="0" xfId="0" applyFont="1" applyFill="1" applyAlignment="1">
      <alignment horizontal="center" wrapText="1"/>
    </xf>
    <xf numFmtId="0" fontId="34" fillId="0" borderId="0" xfId="0" applyFont="1" applyFill="1" applyAlignment="1">
      <alignment wrapText="1"/>
    </xf>
    <xf numFmtId="3" fontId="34" fillId="0" borderId="0" xfId="0" applyNumberFormat="1" applyFont="1" applyFill="1" applyAlignment="1">
      <alignment horizontal="center" wrapText="1"/>
    </xf>
    <xf numFmtId="0" fontId="33" fillId="42" borderId="0" xfId="0" applyFont="1" applyFill="1" applyAlignment="1">
      <alignment/>
    </xf>
    <xf numFmtId="0" fontId="33" fillId="42" borderId="0" xfId="0" applyFont="1" applyFill="1" applyAlignment="1">
      <alignment wrapText="1"/>
    </xf>
    <xf numFmtId="0" fontId="0" fillId="24" borderId="0" xfId="0" applyFill="1" applyAlignment="1">
      <alignment/>
    </xf>
    <xf numFmtId="3" fontId="30" fillId="24" borderId="0" xfId="0" applyNumberFormat="1" applyFont="1" applyFill="1" applyBorder="1" applyAlignment="1">
      <alignment vertical="top" wrapText="1"/>
    </xf>
    <xf numFmtId="0" fontId="30" fillId="24" borderId="0" xfId="0" applyFont="1" applyFill="1" applyBorder="1" applyAlignment="1">
      <alignment vertical="top" wrapText="1"/>
    </xf>
    <xf numFmtId="0" fontId="0" fillId="24" borderId="0" xfId="0" applyFill="1" applyBorder="1" applyAlignment="1">
      <alignment/>
    </xf>
    <xf numFmtId="4" fontId="8" fillId="24" borderId="0" xfId="58" applyNumberFormat="1" applyFont="1" applyFill="1" applyProtection="1">
      <alignment/>
      <protection hidden="1"/>
    </xf>
    <xf numFmtId="0" fontId="8" fillId="24" borderId="29" xfId="58" applyFont="1" applyFill="1" applyBorder="1" applyProtection="1">
      <alignment/>
      <protection hidden="1"/>
    </xf>
    <xf numFmtId="0" fontId="35" fillId="24" borderId="29" xfId="58" applyFont="1" applyFill="1" applyBorder="1" applyAlignment="1" applyProtection="1">
      <alignment horizontal="center"/>
      <protection hidden="1"/>
    </xf>
    <xf numFmtId="3" fontId="35" fillId="24" borderId="29" xfId="58" applyNumberFormat="1" applyFont="1" applyFill="1" applyBorder="1" applyAlignment="1" applyProtection="1">
      <alignment horizontal="center"/>
      <protection hidden="1"/>
    </xf>
    <xf numFmtId="4" fontId="35" fillId="24" borderId="29" xfId="58" applyNumberFormat="1" applyFont="1" applyFill="1" applyBorder="1" applyAlignment="1" applyProtection="1">
      <alignment horizontal="center"/>
      <protection hidden="1"/>
    </xf>
    <xf numFmtId="0" fontId="35" fillId="41" borderId="29" xfId="58" applyFont="1" applyFill="1" applyBorder="1" applyAlignment="1" applyProtection="1">
      <alignment horizontal="center"/>
      <protection hidden="1"/>
    </xf>
    <xf numFmtId="4" fontId="35" fillId="24" borderId="0" xfId="58" applyNumberFormat="1" applyFont="1" applyFill="1" applyBorder="1" applyAlignment="1" applyProtection="1">
      <alignment horizontal="center"/>
      <protection hidden="1"/>
    </xf>
    <xf numFmtId="0" fontId="0" fillId="43" borderId="0" xfId="0" applyFill="1" applyAlignment="1">
      <alignment/>
    </xf>
    <xf numFmtId="4" fontId="0" fillId="0" borderId="0" xfId="0" applyNumberFormat="1" applyAlignment="1">
      <alignment/>
    </xf>
    <xf numFmtId="0" fontId="29" fillId="24" borderId="1" xfId="58" applyFont="1" applyFill="1" applyBorder="1" applyAlignment="1" applyProtection="1">
      <alignment/>
      <protection hidden="1"/>
    </xf>
    <xf numFmtId="3" fontId="29" fillId="24" borderId="1" xfId="58" applyNumberFormat="1" applyFont="1" applyFill="1" applyBorder="1" applyAlignment="1" applyProtection="1">
      <alignment/>
      <protection hidden="1"/>
    </xf>
    <xf numFmtId="0" fontId="0" fillId="42" borderId="0" xfId="0" applyFill="1" applyBorder="1" applyAlignment="1" applyProtection="1">
      <alignment/>
      <protection hidden="1"/>
    </xf>
    <xf numFmtId="4" fontId="5" fillId="0" borderId="36" xfId="0" applyNumberFormat="1" applyFont="1" applyFill="1" applyBorder="1" applyAlignment="1" applyProtection="1">
      <alignment horizontal="right"/>
      <protection locked="0"/>
    </xf>
    <xf numFmtId="191" fontId="5" fillId="0" borderId="36" xfId="0" applyNumberFormat="1" applyFont="1" applyFill="1" applyBorder="1" applyAlignment="1" applyProtection="1">
      <alignment horizontal="right"/>
      <protection locked="0"/>
    </xf>
    <xf numFmtId="3" fontId="5" fillId="0" borderId="0" xfId="0" applyNumberFormat="1" applyFont="1" applyFill="1" applyBorder="1" applyAlignment="1" applyProtection="1">
      <alignment horizontal="right"/>
      <protection locked="0"/>
    </xf>
    <xf numFmtId="0" fontId="0" fillId="0" borderId="0" xfId="0" applyAlignment="1">
      <alignment vertical="top"/>
    </xf>
    <xf numFmtId="0" fontId="0" fillId="0" borderId="0" xfId="0" applyAlignment="1">
      <alignment vertical="top" wrapText="1"/>
    </xf>
    <xf numFmtId="0" fontId="0" fillId="0" borderId="0" xfId="0" applyAlignment="1">
      <alignment wrapText="1"/>
    </xf>
    <xf numFmtId="0" fontId="23" fillId="45" borderId="0" xfId="0" applyFont="1" applyFill="1" applyAlignment="1" applyProtection="1">
      <alignment/>
      <protection hidden="1"/>
    </xf>
    <xf numFmtId="0" fontId="57" fillId="0" borderId="0" xfId="0" applyFont="1" applyAlignment="1">
      <alignment horizontal="center"/>
    </xf>
    <xf numFmtId="3" fontId="58" fillId="0" borderId="29" xfId="57" applyNumberFormat="1" applyBorder="1" applyAlignment="1">
      <alignment horizontal="right" vertical="top" wrapText="1"/>
      <protection/>
    </xf>
    <xf numFmtId="0" fontId="58" fillId="0" borderId="29" xfId="57" applyBorder="1" applyAlignment="1">
      <alignment horizontal="right" vertical="top" wrapText="1"/>
      <protection/>
    </xf>
    <xf numFmtId="0" fontId="23" fillId="43" borderId="0" xfId="0" applyFont="1" applyFill="1" applyAlignment="1">
      <alignment horizontal="center"/>
    </xf>
    <xf numFmtId="0" fontId="37" fillId="42" borderId="0" xfId="0" applyFont="1" applyFill="1" applyAlignment="1">
      <alignment horizontal="right"/>
    </xf>
    <xf numFmtId="0" fontId="36" fillId="43" borderId="0" xfId="0" applyFont="1" applyFill="1" applyAlignment="1" applyProtection="1">
      <alignment horizontal="center"/>
      <protection hidden="1"/>
    </xf>
    <xf numFmtId="4" fontId="5" fillId="42" borderId="0" xfId="0" applyNumberFormat="1" applyFont="1" applyFill="1" applyBorder="1" applyAlignment="1" applyProtection="1">
      <alignment horizontal="right"/>
      <protection hidden="1"/>
    </xf>
    <xf numFmtId="4" fontId="5" fillId="44" borderId="46" xfId="0" applyNumberFormat="1" applyFont="1" applyFill="1" applyBorder="1" applyAlignment="1" applyProtection="1">
      <alignment horizontal="right"/>
      <protection hidden="1"/>
    </xf>
    <xf numFmtId="4" fontId="5" fillId="44" borderId="47" xfId="0" applyNumberFormat="1" applyFont="1" applyFill="1" applyBorder="1" applyAlignment="1" applyProtection="1">
      <alignment horizontal="right"/>
      <protection hidden="1"/>
    </xf>
    <xf numFmtId="4" fontId="5" fillId="20" borderId="43" xfId="0" applyNumberFormat="1" applyFont="1" applyFill="1" applyBorder="1" applyAlignment="1" applyProtection="1">
      <alignment horizontal="right"/>
      <protection locked="0"/>
    </xf>
    <xf numFmtId="4" fontId="5" fillId="44" borderId="48" xfId="0" applyNumberFormat="1" applyFont="1" applyFill="1" applyBorder="1" applyAlignment="1" applyProtection="1">
      <alignment horizontal="right"/>
      <protection hidden="1"/>
    </xf>
    <xf numFmtId="0" fontId="5" fillId="44" borderId="49" xfId="0" applyFont="1" applyFill="1" applyBorder="1" applyAlignment="1" applyProtection="1">
      <alignment horizontal="right"/>
      <protection hidden="1"/>
    </xf>
    <xf numFmtId="0" fontId="37" fillId="42" borderId="0" xfId="0" applyFont="1" applyFill="1" applyBorder="1" applyAlignment="1" applyProtection="1">
      <alignment horizontal="right"/>
      <protection hidden="1"/>
    </xf>
    <xf numFmtId="0" fontId="0" fillId="42" borderId="0" xfId="0" applyFill="1" applyBorder="1" applyAlignment="1" applyProtection="1">
      <alignment horizontal="center"/>
      <protection hidden="1"/>
    </xf>
    <xf numFmtId="0" fontId="38" fillId="42" borderId="0" xfId="0" applyFont="1" applyFill="1" applyAlignment="1">
      <alignment horizontal="center"/>
    </xf>
    <xf numFmtId="0" fontId="26" fillId="42" borderId="0" xfId="0" applyFont="1" applyFill="1" applyAlignment="1" applyProtection="1">
      <alignment horizontal="right"/>
      <protection hidden="1"/>
    </xf>
    <xf numFmtId="0" fontId="31" fillId="42" borderId="0" xfId="0" applyFont="1" applyFill="1" applyAlignment="1" applyProtection="1">
      <alignment horizontal="right"/>
      <protection hidden="1"/>
    </xf>
    <xf numFmtId="0" fontId="0" fillId="42" borderId="0" xfId="0" applyFill="1" applyAlignment="1" applyProtection="1">
      <alignment horizontal="center"/>
      <protection hidden="1"/>
    </xf>
    <xf numFmtId="4" fontId="10" fillId="44" borderId="50" xfId="0" applyNumberFormat="1" applyFont="1" applyFill="1" applyBorder="1" applyAlignment="1" applyProtection="1">
      <alignment horizontal="right"/>
      <protection hidden="1"/>
    </xf>
    <xf numFmtId="4" fontId="10" fillId="44" borderId="51" xfId="0" applyNumberFormat="1" applyFont="1" applyFill="1" applyBorder="1" applyAlignment="1" applyProtection="1">
      <alignment horizontal="right"/>
      <protection hidden="1"/>
    </xf>
    <xf numFmtId="4" fontId="10" fillId="44" borderId="52" xfId="0" applyNumberFormat="1" applyFont="1" applyFill="1" applyBorder="1" applyAlignment="1" applyProtection="1">
      <alignment horizontal="right"/>
      <protection hidden="1"/>
    </xf>
    <xf numFmtId="4" fontId="10" fillId="44" borderId="53" xfId="0" applyNumberFormat="1" applyFont="1" applyFill="1" applyBorder="1" applyAlignment="1" applyProtection="1">
      <alignment horizontal="right"/>
      <protection hidden="1"/>
    </xf>
    <xf numFmtId="4" fontId="11" fillId="44" borderId="54" xfId="0" applyNumberFormat="1" applyFont="1" applyFill="1" applyBorder="1" applyAlignment="1" applyProtection="1">
      <alignment horizontal="center"/>
      <protection hidden="1"/>
    </xf>
    <xf numFmtId="4" fontId="11" fillId="44" borderId="55" xfId="0" applyNumberFormat="1" applyFont="1" applyFill="1" applyBorder="1" applyAlignment="1" applyProtection="1">
      <alignment horizontal="center"/>
      <protection hidden="1"/>
    </xf>
    <xf numFmtId="2" fontId="40" fillId="42" borderId="56" xfId="0" applyNumberFormat="1" applyFont="1" applyFill="1" applyBorder="1" applyAlignment="1">
      <alignment horizontal="center"/>
    </xf>
    <xf numFmtId="0" fontId="39" fillId="42" borderId="0" xfId="0" applyFont="1" applyFill="1" applyAlignment="1" applyProtection="1">
      <alignment horizontal="right"/>
      <protection hidden="1"/>
    </xf>
    <xf numFmtId="0" fontId="39" fillId="42" borderId="57" xfId="0" applyFont="1" applyFill="1" applyBorder="1" applyAlignment="1" applyProtection="1">
      <alignment horizontal="right"/>
      <protection hidden="1"/>
    </xf>
    <xf numFmtId="0" fontId="0" fillId="42" borderId="58" xfId="0" applyFill="1" applyBorder="1" applyAlignment="1" applyProtection="1">
      <alignment horizontal="center"/>
      <protection hidden="1"/>
    </xf>
    <xf numFmtId="0" fontId="0" fillId="45" borderId="0" xfId="0" applyFill="1" applyAlignment="1" applyProtection="1">
      <alignment horizontal="center"/>
      <protection hidden="1"/>
    </xf>
    <xf numFmtId="0" fontId="26" fillId="42" borderId="59" xfId="0" applyFont="1" applyFill="1" applyBorder="1" applyAlignment="1" applyProtection="1">
      <alignment horizontal="right"/>
      <protection hidden="1"/>
    </xf>
    <xf numFmtId="0" fontId="23" fillId="45" borderId="0" xfId="0" applyFont="1" applyFill="1" applyAlignment="1" applyProtection="1">
      <alignment horizontal="center"/>
      <protection hidden="1"/>
    </xf>
    <xf numFmtId="49" fontId="26" fillId="42" borderId="0" xfId="0" applyNumberFormat="1" applyFont="1" applyFill="1" applyAlignment="1" applyProtection="1">
      <alignment horizontal="right"/>
      <protection hidden="1"/>
    </xf>
    <xf numFmtId="0" fontId="3" fillId="24" borderId="60" xfId="0" applyFont="1" applyFill="1" applyBorder="1" applyAlignment="1" applyProtection="1">
      <alignment horizontal="center"/>
      <protection hidden="1"/>
    </xf>
    <xf numFmtId="0" fontId="3" fillId="24" borderId="61" xfId="0" applyFont="1" applyFill="1" applyBorder="1" applyAlignment="1" applyProtection="1">
      <alignment horizontal="center"/>
      <protection hidden="1"/>
    </xf>
    <xf numFmtId="0" fontId="3" fillId="24" borderId="62" xfId="0" applyFont="1" applyFill="1" applyBorder="1" applyAlignment="1" applyProtection="1">
      <alignment horizontal="center"/>
      <protection hidden="1"/>
    </xf>
    <xf numFmtId="0" fontId="3" fillId="24" borderId="63" xfId="0" applyFont="1" applyFill="1" applyBorder="1" applyAlignment="1" applyProtection="1">
      <alignment horizontal="center"/>
      <protection hidden="1"/>
    </xf>
    <xf numFmtId="0" fontId="3" fillId="24" borderId="64" xfId="0" applyFont="1" applyFill="1" applyBorder="1" applyAlignment="1" applyProtection="1">
      <alignment horizontal="center"/>
      <protection hidden="1"/>
    </xf>
    <xf numFmtId="0" fontId="3" fillId="24" borderId="65" xfId="0" applyFont="1" applyFill="1" applyBorder="1" applyAlignment="1" applyProtection="1">
      <alignment horizontal="center"/>
      <protection hidden="1"/>
    </xf>
    <xf numFmtId="0" fontId="8" fillId="24" borderId="66" xfId="58" applyFont="1" applyFill="1" applyBorder="1" applyAlignment="1" applyProtection="1">
      <alignment horizontal="center"/>
      <protection hidden="1"/>
    </xf>
    <xf numFmtId="0" fontId="8" fillId="24" borderId="67" xfId="58" applyFont="1" applyFill="1" applyBorder="1" applyAlignment="1" applyProtection="1">
      <alignment horizontal="center"/>
      <protection hidden="1"/>
    </xf>
    <xf numFmtId="3" fontId="29" fillId="24" borderId="29" xfId="58" applyNumberFormat="1" applyFont="1" applyFill="1" applyBorder="1" applyAlignment="1" applyProtection="1">
      <alignment horizontal="center"/>
      <protection hidden="1"/>
    </xf>
    <xf numFmtId="0" fontId="29" fillId="24" borderId="29" xfId="58" applyFont="1" applyFill="1" applyBorder="1" applyAlignment="1" applyProtection="1">
      <alignment horizontal="center"/>
      <protection hidden="1"/>
    </xf>
    <xf numFmtId="4" fontId="8" fillId="46" borderId="66" xfId="58" applyNumberFormat="1" applyFont="1" applyFill="1" applyBorder="1" applyAlignment="1" applyProtection="1">
      <alignment horizontal="center"/>
      <protection hidden="1"/>
    </xf>
    <xf numFmtId="4" fontId="8" fillId="46" borderId="10" xfId="58" applyNumberFormat="1" applyFont="1" applyFill="1" applyBorder="1" applyAlignment="1" applyProtection="1">
      <alignment horizontal="center"/>
      <protection hidden="1"/>
    </xf>
    <xf numFmtId="0" fontId="15" fillId="24" borderId="0" xfId="58" applyFont="1" applyFill="1" applyBorder="1" applyAlignment="1" applyProtection="1">
      <alignment horizontal="center"/>
      <protection hidden="1"/>
    </xf>
    <xf numFmtId="188" fontId="22" fillId="24" borderId="0" xfId="58" applyNumberFormat="1" applyFont="1" applyFill="1" applyBorder="1" applyAlignment="1" applyProtection="1">
      <alignment horizontal="center"/>
      <protection hidden="1"/>
    </xf>
    <xf numFmtId="0" fontId="20" fillId="47" borderId="29" xfId="58" applyFont="1" applyFill="1" applyBorder="1" applyAlignment="1" applyProtection="1">
      <alignment horizontal="center"/>
      <protection locked="0"/>
    </xf>
  </cellXfs>
  <cellStyles count="87">
    <cellStyle name="Normal" xfId="0"/>
    <cellStyle name="20% - Έμφαση1" xfId="15"/>
    <cellStyle name="20% - Έμφαση2" xfId="16"/>
    <cellStyle name="20% - Έμφαση3" xfId="17"/>
    <cellStyle name="20% - Έμφαση4" xfId="18"/>
    <cellStyle name="20% - Έμφαση5" xfId="19"/>
    <cellStyle name="20% - Έμφαση6" xfId="20"/>
    <cellStyle name="40% - Έμφαση1" xfId="21"/>
    <cellStyle name="40% - Έμφαση2" xfId="22"/>
    <cellStyle name="40% - Έμφαση3" xfId="23"/>
    <cellStyle name="40% - Έμφαση4" xfId="24"/>
    <cellStyle name="40% - Έμφαση5" xfId="25"/>
    <cellStyle name="40% - Έμφαση6" xfId="26"/>
    <cellStyle name="60% - Έμφαση1" xfId="27"/>
    <cellStyle name="60% - Έμφαση2" xfId="28"/>
    <cellStyle name="60% - Έμφαση3" xfId="29"/>
    <cellStyle name="60% - Έμφαση4" xfId="30"/>
    <cellStyle name="60% - Έμφαση5" xfId="31"/>
    <cellStyle name="60% - Έμφαση6" xfId="32"/>
    <cellStyle name="amount" xfId="33"/>
    <cellStyle name="Bold12" xfId="34"/>
    <cellStyle name="BoldItal12" xfId="35"/>
    <cellStyle name="Column Headings" xfId="36"/>
    <cellStyle name="columns" xfId="37"/>
    <cellStyle name="comma (0)" xfId="38"/>
    <cellStyle name="CoverHeadline1" xfId="39"/>
    <cellStyle name="curr" xfId="40"/>
    <cellStyle name="DarkBlueOutlineYellow" xfId="41"/>
    <cellStyle name="Data" xfId="42"/>
    <cellStyle name="Date" xfId="43"/>
    <cellStyle name="eps" xfId="44"/>
    <cellStyle name="Euro" xfId="45"/>
    <cellStyle name="Gross Margin" xfId="46"/>
    <cellStyle name="Header Total" xfId="47"/>
    <cellStyle name="Header1" xfId="48"/>
    <cellStyle name="Header2" xfId="49"/>
    <cellStyle name="Header3" xfId="50"/>
    <cellStyle name="Heading" xfId="51"/>
    <cellStyle name="Level 2 Total" xfId="52"/>
    <cellStyle name="Major Total" xfId="53"/>
    <cellStyle name="negativ" xfId="54"/>
    <cellStyle name="nodollars" xfId="55"/>
    <cellStyle name="Normal 2" xfId="56"/>
    <cellStyle name="Normal 3" xfId="57"/>
    <cellStyle name="Normal_Aποζημίωση Απόλυσης" xfId="58"/>
    <cellStyle name="Normal_ypolfmy" xfId="59"/>
    <cellStyle name="over" xfId="60"/>
    <cellStyle name="percent (0)" xfId="61"/>
    <cellStyle name="Percent.0" xfId="62"/>
    <cellStyle name="Percent.00" xfId="63"/>
    <cellStyle name="posit" xfId="64"/>
    <cellStyle name="RED POSTED" xfId="65"/>
    <cellStyle name="Revenue" xfId="66"/>
    <cellStyle name="SingleTopDoubleBott" xfId="67"/>
    <cellStyle name="Underline" xfId="68"/>
    <cellStyle name="UnderlineDouble" xfId="69"/>
    <cellStyle name="White" xfId="70"/>
    <cellStyle name="Εισαγωγή" xfId="71"/>
    <cellStyle name="Έλεγχος κελιού" xfId="72"/>
    <cellStyle name="Έμφαση1" xfId="73"/>
    <cellStyle name="Έμφαση2" xfId="74"/>
    <cellStyle name="Έμφαση3" xfId="75"/>
    <cellStyle name="Έμφαση4" xfId="76"/>
    <cellStyle name="Έμφαση5" xfId="77"/>
    <cellStyle name="Έμφαση6" xfId="78"/>
    <cellStyle name="Έξοδος" xfId="79"/>
    <cellStyle name="Επεξηγηματικό κείμενο" xfId="80"/>
    <cellStyle name="Επικεφαλίδα 1" xfId="81"/>
    <cellStyle name="Επικεφαλίδα 2" xfId="82"/>
    <cellStyle name="Επικεφαλίδα 3" xfId="83"/>
    <cellStyle name="Επικεφαλίδα 4" xfId="84"/>
    <cellStyle name="Κακό" xfId="85"/>
    <cellStyle name="Καλό" xfId="86"/>
    <cellStyle name="Comma" xfId="87"/>
    <cellStyle name="Comma [0]" xfId="88"/>
    <cellStyle name="Currency" xfId="89"/>
    <cellStyle name="Currency [0]" xfId="90"/>
    <cellStyle name="Ουδέτερο" xfId="91"/>
    <cellStyle name="Percent" xfId="92"/>
    <cellStyle name="Προειδοποιητικό κείμενο" xfId="93"/>
    <cellStyle name="Σημείωση" xfId="94"/>
    <cellStyle name="Συνδεδεμένο κελί" xfId="95"/>
    <cellStyle name="Σύνολο" xfId="96"/>
    <cellStyle name="Τίτλος" xfId="97"/>
    <cellStyle name="Hyperlink" xfId="98"/>
    <cellStyle name="Followed Hyperlink" xfId="99"/>
    <cellStyle name="Υπολογισμός" xfId="10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9525</xdr:colOff>
      <xdr:row>4</xdr:row>
      <xdr:rowOff>9525</xdr:rowOff>
    </xdr:from>
    <xdr:to>
      <xdr:col>8</xdr:col>
      <xdr:colOff>123825</xdr:colOff>
      <xdr:row>4</xdr:row>
      <xdr:rowOff>161925</xdr:rowOff>
    </xdr:to>
    <xdr:pic>
      <xdr:nvPicPr>
        <xdr:cNvPr id="1" name="Picture 23" descr="active"/>
        <xdr:cNvPicPr preferRelativeResize="1">
          <a:picLocks noChangeAspect="1"/>
        </xdr:cNvPicPr>
      </xdr:nvPicPr>
      <xdr:blipFill>
        <a:blip r:embed="rId1"/>
        <a:stretch>
          <a:fillRect/>
        </a:stretch>
      </xdr:blipFill>
      <xdr:spPr>
        <a:xfrm>
          <a:off x="4019550" y="628650"/>
          <a:ext cx="114300" cy="152400"/>
        </a:xfrm>
        <a:prstGeom prst="rect">
          <a:avLst/>
        </a:prstGeom>
        <a:noFill/>
        <a:ln w="9525" cmpd="sng">
          <a:noFill/>
        </a:ln>
      </xdr:spPr>
    </xdr:pic>
    <xdr:clientData/>
  </xdr:twoCellAnchor>
  <xdr:twoCellAnchor editAs="oneCell">
    <xdr:from>
      <xdr:col>8</xdr:col>
      <xdr:colOff>9525</xdr:colOff>
      <xdr:row>6</xdr:row>
      <xdr:rowOff>19050</xdr:rowOff>
    </xdr:from>
    <xdr:to>
      <xdr:col>8</xdr:col>
      <xdr:colOff>123825</xdr:colOff>
      <xdr:row>6</xdr:row>
      <xdr:rowOff>171450</xdr:rowOff>
    </xdr:to>
    <xdr:pic>
      <xdr:nvPicPr>
        <xdr:cNvPr id="2" name="Picture 25" descr="active"/>
        <xdr:cNvPicPr preferRelativeResize="1">
          <a:picLocks noChangeAspect="1"/>
        </xdr:cNvPicPr>
      </xdr:nvPicPr>
      <xdr:blipFill>
        <a:blip r:embed="rId1"/>
        <a:stretch>
          <a:fillRect/>
        </a:stretch>
      </xdr:blipFill>
      <xdr:spPr>
        <a:xfrm>
          <a:off x="4019550" y="981075"/>
          <a:ext cx="114300" cy="152400"/>
        </a:xfrm>
        <a:prstGeom prst="rect">
          <a:avLst/>
        </a:prstGeom>
        <a:noFill/>
        <a:ln w="9525" cmpd="sng">
          <a:noFill/>
        </a:ln>
      </xdr:spPr>
    </xdr:pic>
    <xdr:clientData/>
  </xdr:twoCellAnchor>
  <xdr:twoCellAnchor editAs="oneCell">
    <xdr:from>
      <xdr:col>8</xdr:col>
      <xdr:colOff>19050</xdr:colOff>
      <xdr:row>7</xdr:row>
      <xdr:rowOff>28575</xdr:rowOff>
    </xdr:from>
    <xdr:to>
      <xdr:col>8</xdr:col>
      <xdr:colOff>133350</xdr:colOff>
      <xdr:row>7</xdr:row>
      <xdr:rowOff>171450</xdr:rowOff>
    </xdr:to>
    <xdr:pic>
      <xdr:nvPicPr>
        <xdr:cNvPr id="3" name="Picture 26" descr="active"/>
        <xdr:cNvPicPr preferRelativeResize="1">
          <a:picLocks noChangeAspect="1"/>
        </xdr:cNvPicPr>
      </xdr:nvPicPr>
      <xdr:blipFill>
        <a:blip r:embed="rId1"/>
        <a:stretch>
          <a:fillRect/>
        </a:stretch>
      </xdr:blipFill>
      <xdr:spPr>
        <a:xfrm>
          <a:off x="4029075" y="1171575"/>
          <a:ext cx="114300" cy="142875"/>
        </a:xfrm>
        <a:prstGeom prst="rect">
          <a:avLst/>
        </a:prstGeom>
        <a:noFill/>
        <a:ln w="9525" cmpd="sng">
          <a:noFill/>
        </a:ln>
      </xdr:spPr>
    </xdr:pic>
    <xdr:clientData/>
  </xdr:twoCellAnchor>
  <xdr:twoCellAnchor editAs="oneCell">
    <xdr:from>
      <xdr:col>14</xdr:col>
      <xdr:colOff>409575</xdr:colOff>
      <xdr:row>21</xdr:row>
      <xdr:rowOff>28575</xdr:rowOff>
    </xdr:from>
    <xdr:to>
      <xdr:col>15</xdr:col>
      <xdr:colOff>247650</xdr:colOff>
      <xdr:row>23</xdr:row>
      <xdr:rowOff>114300</xdr:rowOff>
    </xdr:to>
    <xdr:pic macro="[0]!DATA_Picture27_2_Click">
      <xdr:nvPicPr>
        <xdr:cNvPr id="4" name="Picture 27" descr="talkbubble3_query"/>
        <xdr:cNvPicPr preferRelativeResize="1">
          <a:picLocks noChangeAspect="1"/>
        </xdr:cNvPicPr>
      </xdr:nvPicPr>
      <xdr:blipFill>
        <a:blip r:embed="rId2"/>
        <a:stretch>
          <a:fillRect/>
        </a:stretch>
      </xdr:blipFill>
      <xdr:spPr>
        <a:xfrm>
          <a:off x="6086475" y="3467100"/>
          <a:ext cx="295275" cy="295275"/>
        </a:xfrm>
        <a:prstGeom prst="rect">
          <a:avLst/>
        </a:prstGeom>
        <a:noFill/>
        <a:ln w="9525" cmpd="sng">
          <a:noFill/>
        </a:ln>
      </xdr:spPr>
    </xdr:pic>
    <xdr:clientData/>
  </xdr:twoCellAnchor>
  <xdr:twoCellAnchor editAs="oneCell">
    <xdr:from>
      <xdr:col>16</xdr:col>
      <xdr:colOff>247650</xdr:colOff>
      <xdr:row>1</xdr:row>
      <xdr:rowOff>104775</xdr:rowOff>
    </xdr:from>
    <xdr:to>
      <xdr:col>18</xdr:col>
      <xdr:colOff>28575</xdr:colOff>
      <xdr:row>2</xdr:row>
      <xdr:rowOff>238125</xdr:rowOff>
    </xdr:to>
    <xdr:pic macro="[0]!DATA_Picture28_Click">
      <xdr:nvPicPr>
        <xdr:cNvPr id="5" name="Picture 28" descr="talkbubble2_query"/>
        <xdr:cNvPicPr preferRelativeResize="1">
          <a:picLocks noChangeAspect="1"/>
        </xdr:cNvPicPr>
      </xdr:nvPicPr>
      <xdr:blipFill>
        <a:blip r:embed="rId3"/>
        <a:stretch>
          <a:fillRect/>
        </a:stretch>
      </xdr:blipFill>
      <xdr:spPr>
        <a:xfrm>
          <a:off x="6743700" y="200025"/>
          <a:ext cx="304800" cy="295275"/>
        </a:xfrm>
        <a:prstGeom prst="rect">
          <a:avLst/>
        </a:prstGeom>
        <a:noFill/>
        <a:ln w="9525" cmpd="sng">
          <a:noFill/>
        </a:ln>
      </xdr:spPr>
    </xdr:pic>
    <xdr:clientData/>
  </xdr:twoCellAnchor>
  <xdr:twoCellAnchor editAs="oneCell">
    <xdr:from>
      <xdr:col>8</xdr:col>
      <xdr:colOff>9525</xdr:colOff>
      <xdr:row>8</xdr:row>
      <xdr:rowOff>19050</xdr:rowOff>
    </xdr:from>
    <xdr:to>
      <xdr:col>8</xdr:col>
      <xdr:colOff>123825</xdr:colOff>
      <xdr:row>8</xdr:row>
      <xdr:rowOff>161925</xdr:rowOff>
    </xdr:to>
    <xdr:pic>
      <xdr:nvPicPr>
        <xdr:cNvPr id="6" name="Picture 30" descr="active"/>
        <xdr:cNvPicPr preferRelativeResize="1">
          <a:picLocks noChangeAspect="1"/>
        </xdr:cNvPicPr>
      </xdr:nvPicPr>
      <xdr:blipFill>
        <a:blip r:embed="rId1"/>
        <a:stretch>
          <a:fillRect/>
        </a:stretch>
      </xdr:blipFill>
      <xdr:spPr>
        <a:xfrm>
          <a:off x="4019550" y="1371600"/>
          <a:ext cx="114300" cy="142875"/>
        </a:xfrm>
        <a:prstGeom prst="rect">
          <a:avLst/>
        </a:prstGeom>
        <a:noFill/>
        <a:ln w="9525" cmpd="sng">
          <a:noFill/>
        </a:ln>
      </xdr:spPr>
    </xdr:pic>
    <xdr:clientData/>
  </xdr:twoCellAnchor>
  <xdr:twoCellAnchor>
    <xdr:from>
      <xdr:col>5</xdr:col>
      <xdr:colOff>257175</xdr:colOff>
      <xdr:row>1</xdr:row>
      <xdr:rowOff>66675</xdr:rowOff>
    </xdr:from>
    <xdr:to>
      <xdr:col>8</xdr:col>
      <xdr:colOff>504825</xdr:colOff>
      <xdr:row>2</xdr:row>
      <xdr:rowOff>85725</xdr:rowOff>
    </xdr:to>
    <xdr:sp macro="[0]!AutoShape35_Click">
      <xdr:nvSpPr>
        <xdr:cNvPr id="7" name="AutoShape 35"/>
        <xdr:cNvSpPr>
          <a:spLocks/>
        </xdr:cNvSpPr>
      </xdr:nvSpPr>
      <xdr:spPr>
        <a:xfrm>
          <a:off x="2390775" y="161925"/>
          <a:ext cx="2124075" cy="180975"/>
        </a:xfrm>
        <a:prstGeom prst="roundRect">
          <a:avLst/>
        </a:prstGeom>
        <a:solidFill>
          <a:srgbClr val="FFFFE1"/>
        </a:solid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000000"/>
              </a:solidFill>
              <a:latin typeface="Arial"/>
              <a:ea typeface="Arial"/>
              <a:cs typeface="Arial"/>
            </a:rPr>
            <a:t>Κρατήσεις - Ταμείων - Αλλαγές</a:t>
          </a:r>
        </a:p>
      </xdr:txBody>
    </xdr:sp>
    <xdr:clientData/>
  </xdr:twoCellAnchor>
  <xdr:twoCellAnchor editAs="oneCell">
    <xdr:from>
      <xdr:col>8</xdr:col>
      <xdr:colOff>9525</xdr:colOff>
      <xdr:row>9</xdr:row>
      <xdr:rowOff>19050</xdr:rowOff>
    </xdr:from>
    <xdr:to>
      <xdr:col>8</xdr:col>
      <xdr:colOff>123825</xdr:colOff>
      <xdr:row>9</xdr:row>
      <xdr:rowOff>161925</xdr:rowOff>
    </xdr:to>
    <xdr:pic>
      <xdr:nvPicPr>
        <xdr:cNvPr id="8" name="Picture 36" descr="active"/>
        <xdr:cNvPicPr preferRelativeResize="1">
          <a:picLocks noChangeAspect="1"/>
        </xdr:cNvPicPr>
      </xdr:nvPicPr>
      <xdr:blipFill>
        <a:blip r:embed="rId1"/>
        <a:stretch>
          <a:fillRect/>
        </a:stretch>
      </xdr:blipFill>
      <xdr:spPr>
        <a:xfrm>
          <a:off x="4019550" y="1552575"/>
          <a:ext cx="114300" cy="142875"/>
        </a:xfrm>
        <a:prstGeom prst="rect">
          <a:avLst/>
        </a:prstGeom>
        <a:noFill/>
        <a:ln w="9525" cmpd="sng">
          <a:noFill/>
        </a:ln>
      </xdr:spPr>
    </xdr:pic>
    <xdr:clientData/>
  </xdr:twoCellAnchor>
  <xdr:twoCellAnchor editAs="oneCell">
    <xdr:from>
      <xdr:col>8</xdr:col>
      <xdr:colOff>590550</xdr:colOff>
      <xdr:row>1</xdr:row>
      <xdr:rowOff>85725</xdr:rowOff>
    </xdr:from>
    <xdr:to>
      <xdr:col>9</xdr:col>
      <xdr:colOff>76200</xdr:colOff>
      <xdr:row>2</xdr:row>
      <xdr:rowOff>219075</xdr:rowOff>
    </xdr:to>
    <xdr:pic macro="[0]!Picture28_Click">
      <xdr:nvPicPr>
        <xdr:cNvPr id="9" name="Picture 52" descr="talkbubble2_query"/>
        <xdr:cNvPicPr preferRelativeResize="1">
          <a:picLocks noChangeAspect="1"/>
        </xdr:cNvPicPr>
      </xdr:nvPicPr>
      <xdr:blipFill>
        <a:blip r:embed="rId3"/>
        <a:stretch>
          <a:fillRect/>
        </a:stretch>
      </xdr:blipFill>
      <xdr:spPr>
        <a:xfrm>
          <a:off x="4600575" y="180975"/>
          <a:ext cx="304800" cy="295275"/>
        </a:xfrm>
        <a:prstGeom prst="rect">
          <a:avLst/>
        </a:prstGeom>
        <a:noFill/>
        <a:ln w="9525" cmpd="sng">
          <a:noFill/>
        </a:ln>
      </xdr:spPr>
    </xdr:pic>
    <xdr:clientData/>
  </xdr:twoCellAnchor>
  <xdr:twoCellAnchor editAs="oneCell">
    <xdr:from>
      <xdr:col>4</xdr:col>
      <xdr:colOff>171450</xdr:colOff>
      <xdr:row>5</xdr:row>
      <xdr:rowOff>114300</xdr:rowOff>
    </xdr:from>
    <xdr:to>
      <xdr:col>4</xdr:col>
      <xdr:colOff>466725</xdr:colOff>
      <xdr:row>7</xdr:row>
      <xdr:rowOff>57150</xdr:rowOff>
    </xdr:to>
    <xdr:pic macro="[0]!DATA_Picture27_Click">
      <xdr:nvPicPr>
        <xdr:cNvPr id="10" name="Picture 53" descr="talkbubble3_query"/>
        <xdr:cNvPicPr preferRelativeResize="1">
          <a:picLocks noChangeAspect="1"/>
        </xdr:cNvPicPr>
      </xdr:nvPicPr>
      <xdr:blipFill>
        <a:blip r:embed="rId2"/>
        <a:stretch>
          <a:fillRect/>
        </a:stretch>
      </xdr:blipFill>
      <xdr:spPr>
        <a:xfrm>
          <a:off x="1695450" y="914400"/>
          <a:ext cx="295275" cy="285750"/>
        </a:xfrm>
        <a:prstGeom prst="rect">
          <a:avLst/>
        </a:prstGeom>
        <a:noFill/>
        <a:ln w="9525" cmpd="sng">
          <a:noFill/>
        </a:ln>
      </xdr:spPr>
    </xdr:pic>
    <xdr:clientData/>
  </xdr:twoCellAnchor>
  <xdr:twoCellAnchor editAs="oneCell">
    <xdr:from>
      <xdr:col>13</xdr:col>
      <xdr:colOff>0</xdr:colOff>
      <xdr:row>13</xdr:row>
      <xdr:rowOff>104775</xdr:rowOff>
    </xdr:from>
    <xdr:to>
      <xdr:col>18</xdr:col>
      <xdr:colOff>0</xdr:colOff>
      <xdr:row>17</xdr:row>
      <xdr:rowOff>85725</xdr:rowOff>
    </xdr:to>
    <xdr:pic>
      <xdr:nvPicPr>
        <xdr:cNvPr id="11" name="Picture 55" descr="logo_Off2"/>
        <xdr:cNvPicPr preferRelativeResize="1">
          <a:picLocks noChangeAspect="1"/>
        </xdr:cNvPicPr>
      </xdr:nvPicPr>
      <xdr:blipFill>
        <a:blip r:embed="rId4"/>
        <a:stretch>
          <a:fillRect/>
        </a:stretch>
      </xdr:blipFill>
      <xdr:spPr>
        <a:xfrm>
          <a:off x="5286375" y="2238375"/>
          <a:ext cx="1733550" cy="704850"/>
        </a:xfrm>
        <a:prstGeom prst="rect">
          <a:avLst/>
        </a:prstGeom>
        <a:noFill/>
        <a:ln w="9525" cmpd="sng">
          <a:noFill/>
        </a:ln>
      </xdr:spPr>
    </xdr:pic>
    <xdr:clientData/>
  </xdr:twoCellAnchor>
  <xdr:twoCellAnchor>
    <xdr:from>
      <xdr:col>1</xdr:col>
      <xdr:colOff>104775</xdr:colOff>
      <xdr:row>1</xdr:row>
      <xdr:rowOff>9525</xdr:rowOff>
    </xdr:from>
    <xdr:to>
      <xdr:col>5</xdr:col>
      <xdr:colOff>190500</xdr:colOff>
      <xdr:row>2</xdr:row>
      <xdr:rowOff>276225</xdr:rowOff>
    </xdr:to>
    <xdr:sp macro="[0]!micta_kath">
      <xdr:nvSpPr>
        <xdr:cNvPr id="12" name="AutoShape 61"/>
        <xdr:cNvSpPr>
          <a:spLocks/>
        </xdr:cNvSpPr>
      </xdr:nvSpPr>
      <xdr:spPr>
        <a:xfrm>
          <a:off x="200025" y="104775"/>
          <a:ext cx="2124075" cy="428625"/>
        </a:xfrm>
        <a:prstGeom prst="roundRect">
          <a:avLst/>
        </a:prstGeom>
        <a:solidFill>
          <a:srgbClr val="FFFFE1"/>
        </a:solid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000000"/>
              </a:solidFill>
              <a:latin typeface="Arial"/>
              <a:ea typeface="Arial"/>
              <a:cs typeface="Arial"/>
            </a:rPr>
            <a:t>Y</a:t>
          </a:r>
          <a:r>
            <a:rPr lang="en-US" cap="none" sz="1000" b="1" i="0" u="none" baseline="0">
              <a:solidFill>
                <a:srgbClr val="000000"/>
              </a:solidFill>
              <a:latin typeface="Arial"/>
              <a:ea typeface="Arial"/>
              <a:cs typeface="Arial"/>
            </a:rPr>
            <a:t>πολογισμός Μικτών δίνοντας το πληρωτέο ποσό</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2"/>
  <dimension ref="B2:T230"/>
  <sheetViews>
    <sheetView showGridLines="0" showRowColHeaders="0" tabSelected="1" zoomScale="87" zoomScaleNormal="87" zoomScalePageLayoutView="0" workbookViewId="0" topLeftCell="A1">
      <selection activeCell="W15" sqref="W15"/>
    </sheetView>
  </sheetViews>
  <sheetFormatPr defaultColWidth="9.140625" defaultRowHeight="12.75"/>
  <cols>
    <col min="1" max="1" width="1.421875" style="0" customWidth="1"/>
    <col min="2" max="2" width="3.28125" style="0" customWidth="1"/>
    <col min="3" max="3" width="9.00390625" style="0" customWidth="1"/>
    <col min="8" max="8" width="9.8515625" style="0" customWidth="1"/>
    <col min="9" max="9" width="12.28125" style="0" customWidth="1"/>
    <col min="10" max="10" width="1.8515625" style="0" customWidth="1"/>
    <col min="11" max="11" width="2.28125" style="0" customWidth="1"/>
    <col min="12" max="12" width="1.421875" style="0" customWidth="1"/>
    <col min="13" max="13" width="1.28515625" style="0" customWidth="1"/>
    <col min="14" max="14" width="5.8515625" style="0" customWidth="1"/>
    <col min="15" max="15" width="6.8515625" style="0" customWidth="1"/>
    <col min="16" max="16" width="5.421875" style="0" customWidth="1"/>
    <col min="17" max="17" width="6.421875" style="0" customWidth="1"/>
    <col min="18" max="18" width="1.421875" style="0" customWidth="1"/>
    <col min="19" max="19" width="2.00390625" style="0" customWidth="1"/>
  </cols>
  <sheetData>
    <row r="1" ht="7.5" customHeight="1"/>
    <row r="2" spans="2:18" ht="12.75">
      <c r="B2" s="63"/>
      <c r="C2" s="63"/>
      <c r="D2" s="63"/>
      <c r="E2" s="63"/>
      <c r="F2" s="63"/>
      <c r="G2" s="63"/>
      <c r="H2" s="63"/>
      <c r="I2" s="63"/>
      <c r="J2" s="63"/>
      <c r="K2" s="66"/>
      <c r="L2" s="66"/>
      <c r="M2" s="106"/>
      <c r="N2" s="121" t="s">
        <v>138</v>
      </c>
      <c r="O2" s="121"/>
      <c r="P2" s="121"/>
      <c r="Q2" s="121"/>
      <c r="R2" s="106"/>
    </row>
    <row r="3" spans="2:19" ht="24.75" customHeight="1">
      <c r="B3" s="63"/>
      <c r="C3" s="63"/>
      <c r="D3" s="63"/>
      <c r="E3" s="63"/>
      <c r="F3" s="63"/>
      <c r="G3" s="63"/>
      <c r="H3" s="63"/>
      <c r="I3" s="63"/>
      <c r="J3" s="63"/>
      <c r="K3" s="2"/>
      <c r="L3" s="55"/>
      <c r="M3" s="106"/>
      <c r="N3" s="121" t="s">
        <v>139</v>
      </c>
      <c r="O3" s="121"/>
      <c r="P3" s="121"/>
      <c r="Q3" s="121"/>
      <c r="R3" s="106"/>
      <c r="S3" s="95"/>
    </row>
    <row r="4" spans="2:19" ht="3.75" customHeight="1">
      <c r="B4" s="60"/>
      <c r="C4" s="60"/>
      <c r="D4" s="60"/>
      <c r="E4" s="60"/>
      <c r="F4" s="60"/>
      <c r="G4" s="60"/>
      <c r="H4" s="60"/>
      <c r="I4" s="60"/>
      <c r="J4" s="60"/>
      <c r="K4" s="2"/>
      <c r="L4" s="55"/>
      <c r="M4" s="83"/>
      <c r="N4" s="83"/>
      <c r="O4" s="83"/>
      <c r="P4" s="83"/>
      <c r="Q4" s="83"/>
      <c r="R4" s="83"/>
      <c r="S4" s="95"/>
    </row>
    <row r="5" spans="2:19" ht="14.25" customHeight="1">
      <c r="B5" s="134" t="s">
        <v>19</v>
      </c>
      <c r="C5" s="134"/>
      <c r="D5" s="134"/>
      <c r="E5" s="134"/>
      <c r="F5" s="134"/>
      <c r="G5" s="134"/>
      <c r="H5" s="134"/>
      <c r="I5" s="111">
        <v>82</v>
      </c>
      <c r="J5" s="65"/>
      <c r="K5" s="2"/>
      <c r="L5" s="55"/>
      <c r="M5" s="83"/>
      <c r="N5" s="122" t="s">
        <v>137</v>
      </c>
      <c r="O5" s="122"/>
      <c r="P5" s="127">
        <v>14126</v>
      </c>
      <c r="Q5" s="127"/>
      <c r="R5" s="83"/>
      <c r="S5" s="95"/>
    </row>
    <row r="6" spans="2:19" ht="12.75" customHeight="1">
      <c r="B6" s="64"/>
      <c r="C6" s="64"/>
      <c r="D6" s="64"/>
      <c r="E6" s="64"/>
      <c r="F6" s="64"/>
      <c r="G6" s="64"/>
      <c r="H6" s="64"/>
      <c r="I6" s="68">
        <f>I5*25</f>
        <v>2050</v>
      </c>
      <c r="J6" s="65"/>
      <c r="K6" s="2"/>
      <c r="L6" s="55"/>
      <c r="M6" s="132" t="s">
        <v>145</v>
      </c>
      <c r="N6" s="132"/>
      <c r="O6" s="132"/>
      <c r="P6" s="127">
        <v>2</v>
      </c>
      <c r="Q6" s="127"/>
      <c r="R6" s="83"/>
      <c r="S6" s="95"/>
    </row>
    <row r="7" spans="2:19" ht="14.25" customHeight="1">
      <c r="B7" s="133" t="s">
        <v>20</v>
      </c>
      <c r="C7" s="133"/>
      <c r="D7" s="133"/>
      <c r="E7" s="133"/>
      <c r="F7" s="133"/>
      <c r="G7" s="133"/>
      <c r="H7" s="133"/>
      <c r="I7" s="111">
        <v>1246</v>
      </c>
      <c r="J7" s="65"/>
      <c r="K7" s="2"/>
      <c r="L7" s="55"/>
      <c r="M7" s="110"/>
      <c r="N7" s="110"/>
      <c r="O7" s="110"/>
      <c r="P7" s="110"/>
      <c r="Q7" s="110"/>
      <c r="R7" s="60"/>
      <c r="S7" s="2"/>
    </row>
    <row r="8" spans="2:19" ht="16.5" customHeight="1" thickBot="1">
      <c r="B8" s="134" t="s">
        <v>23</v>
      </c>
      <c r="C8" s="134"/>
      <c r="D8" s="134"/>
      <c r="E8" s="134"/>
      <c r="F8" s="134"/>
      <c r="G8" s="134"/>
      <c r="H8" s="134"/>
      <c r="I8" s="112" t="s">
        <v>10</v>
      </c>
      <c r="J8" s="65"/>
      <c r="K8" s="2"/>
      <c r="L8" s="55"/>
      <c r="M8" s="110"/>
      <c r="N8" s="130" t="s">
        <v>146</v>
      </c>
      <c r="O8" s="130"/>
      <c r="P8" s="128">
        <f>KLIMAKA!F169</f>
        <v>382.68</v>
      </c>
      <c r="Q8" s="129"/>
      <c r="R8" s="60"/>
      <c r="S8" s="2"/>
    </row>
    <row r="9" spans="2:19" ht="14.25" customHeight="1" thickBot="1" thickTop="1">
      <c r="B9" s="133" t="s">
        <v>21</v>
      </c>
      <c r="C9" s="133"/>
      <c r="D9" s="133"/>
      <c r="E9" s="133"/>
      <c r="F9" s="133"/>
      <c r="G9" s="133"/>
      <c r="H9" s="133"/>
      <c r="I9" s="112">
        <v>14</v>
      </c>
      <c r="J9" s="65"/>
      <c r="K9" s="2"/>
      <c r="L9" s="55"/>
      <c r="M9" s="110"/>
      <c r="N9" s="130" t="s">
        <v>147</v>
      </c>
      <c r="O9" s="130"/>
      <c r="P9" s="125">
        <f>KLIMAKA!H169</f>
        <v>376.94</v>
      </c>
      <c r="Q9" s="126"/>
      <c r="R9" s="60"/>
      <c r="S9" s="2"/>
    </row>
    <row r="10" spans="2:19" ht="14.25" customHeight="1" thickTop="1">
      <c r="B10" s="64"/>
      <c r="C10" s="64"/>
      <c r="D10" s="64"/>
      <c r="E10" s="64"/>
      <c r="F10" s="64"/>
      <c r="G10" s="64"/>
      <c r="H10" s="64" t="s">
        <v>22</v>
      </c>
      <c r="I10" s="113">
        <v>2</v>
      </c>
      <c r="J10" s="65"/>
      <c r="K10" s="2"/>
      <c r="L10" s="55"/>
      <c r="M10" s="110"/>
      <c r="N10" s="131"/>
      <c r="O10" s="131"/>
      <c r="P10" s="124"/>
      <c r="Q10" s="124"/>
      <c r="R10" s="60"/>
      <c r="S10" s="2"/>
    </row>
    <row r="11" spans="2:19" ht="6" customHeight="1">
      <c r="B11" s="64"/>
      <c r="C11" s="64"/>
      <c r="D11" s="64"/>
      <c r="E11" s="64"/>
      <c r="F11" s="64"/>
      <c r="G11" s="64"/>
      <c r="H11" s="64"/>
      <c r="I11" s="65"/>
      <c r="J11" s="65"/>
      <c r="K11" s="2"/>
      <c r="L11" s="55"/>
      <c r="M11" s="60"/>
      <c r="N11" s="60"/>
      <c r="O11" s="60"/>
      <c r="P11" s="60"/>
      <c r="Q11" s="60"/>
      <c r="R11" s="60"/>
      <c r="S11" s="2"/>
    </row>
    <row r="12" spans="2:19" ht="12.75" customHeight="1" thickBot="1">
      <c r="B12" s="148" t="s">
        <v>162</v>
      </c>
      <c r="C12" s="148"/>
      <c r="D12" s="117"/>
      <c r="E12" s="117"/>
      <c r="F12" s="117"/>
      <c r="G12" s="117"/>
      <c r="H12" s="117" t="s">
        <v>29</v>
      </c>
      <c r="I12" s="117"/>
      <c r="J12" s="117"/>
      <c r="K12" s="2"/>
      <c r="L12" s="55"/>
      <c r="M12" s="1"/>
      <c r="N12" s="2"/>
      <c r="O12" s="2"/>
      <c r="P12" s="2"/>
      <c r="Q12" s="2"/>
      <c r="R12" s="2"/>
      <c r="S12" s="2"/>
    </row>
    <row r="13" spans="2:20" ht="14.25" customHeight="1" thickBot="1" thickTop="1">
      <c r="B13" s="142">
        <f>'TAMEIA-KRATHSEIS'!D6</f>
        <v>16</v>
      </c>
      <c r="C13" s="142"/>
      <c r="D13" s="149" t="str">
        <f>'TAMEIA-KRATHSEIS'!C6</f>
        <v>ΜΙΚΤΑ, ΙΚΑ-ΤΕΑΜ</v>
      </c>
      <c r="E13" s="149"/>
      <c r="F13" s="149"/>
      <c r="G13" s="149"/>
      <c r="H13" s="149"/>
      <c r="I13" s="84">
        <f>IF($I$8="ΝΑΙ",G42,G41)</f>
        <v>199.36</v>
      </c>
      <c r="J13" s="65"/>
      <c r="K13" s="2"/>
      <c r="L13" s="55"/>
      <c r="M13" s="1"/>
      <c r="N13" s="1"/>
      <c r="O13" s="1"/>
      <c r="P13" s="1"/>
      <c r="Q13" s="1"/>
      <c r="R13" s="1"/>
      <c r="S13" s="1"/>
      <c r="T13" s="1"/>
    </row>
    <row r="14" spans="2:20" ht="14.25" customHeight="1" thickBot="1" thickTop="1">
      <c r="B14" s="142">
        <f>'TAMEIA-KRATHSEIS'!D7</f>
        <v>3</v>
      </c>
      <c r="C14" s="142"/>
      <c r="D14" s="133" t="s">
        <v>15</v>
      </c>
      <c r="E14" s="133"/>
      <c r="F14" s="133"/>
      <c r="G14" s="133"/>
      <c r="H14" s="133"/>
      <c r="I14" s="84">
        <f>IF($I$8="ΝΑΙ",G43,I43)</f>
        <v>37.38</v>
      </c>
      <c r="J14" s="65"/>
      <c r="K14" s="2"/>
      <c r="L14" s="55"/>
      <c r="M14" s="1"/>
      <c r="N14" s="1"/>
      <c r="O14" s="1"/>
      <c r="P14" s="1"/>
      <c r="Q14" s="1"/>
      <c r="R14" s="1"/>
      <c r="S14" s="1"/>
      <c r="T14" s="1"/>
    </row>
    <row r="15" spans="2:20" ht="14.25" customHeight="1" thickBot="1" thickTop="1">
      <c r="B15" s="142">
        <f>'TAMEIA-KRATHSEIS'!D8</f>
        <v>0</v>
      </c>
      <c r="C15" s="142"/>
      <c r="D15" s="133" t="s">
        <v>16</v>
      </c>
      <c r="E15" s="133"/>
      <c r="F15" s="133"/>
      <c r="G15" s="133"/>
      <c r="H15" s="133"/>
      <c r="I15" s="84">
        <f>IF($I$8="ΝΑΙ",G44,I44)</f>
        <v>0</v>
      </c>
      <c r="J15" s="65"/>
      <c r="K15" s="2"/>
      <c r="L15" s="55"/>
      <c r="M15" s="1"/>
      <c r="N15" s="1"/>
      <c r="O15" s="1"/>
      <c r="P15" s="1"/>
      <c r="Q15" s="1"/>
      <c r="R15" s="1"/>
      <c r="S15" s="1"/>
      <c r="T15" s="1"/>
    </row>
    <row r="16" spans="2:20" ht="14.25" customHeight="1" thickBot="1" thickTop="1">
      <c r="B16" s="142">
        <f>'TAMEIA-KRATHSEIS'!D9</f>
        <v>0</v>
      </c>
      <c r="C16" s="142"/>
      <c r="D16" s="133" t="s">
        <v>16</v>
      </c>
      <c r="E16" s="133"/>
      <c r="F16" s="133"/>
      <c r="G16" s="133"/>
      <c r="H16" s="133"/>
      <c r="I16" s="84">
        <f>IF($I$8="ΝΑΙ",G45,I45)</f>
        <v>0</v>
      </c>
      <c r="J16" s="65"/>
      <c r="K16" s="2"/>
      <c r="L16" s="55"/>
      <c r="M16" s="1"/>
      <c r="N16" s="1"/>
      <c r="O16" s="1"/>
      <c r="P16" s="1"/>
      <c r="Q16" s="1"/>
      <c r="R16" s="1"/>
      <c r="S16" s="1"/>
      <c r="T16" s="1"/>
    </row>
    <row r="17" spans="2:20" ht="14.25" customHeight="1" thickBot="1" thickTop="1">
      <c r="B17" s="142">
        <f>'TAMEIA-KRATHSEIS'!D10</f>
        <v>0</v>
      </c>
      <c r="C17" s="142"/>
      <c r="D17" s="133" t="s">
        <v>16</v>
      </c>
      <c r="E17" s="133"/>
      <c r="F17" s="133"/>
      <c r="G17" s="133"/>
      <c r="H17" s="133"/>
      <c r="I17" s="84">
        <f>IF($I$8="ΝΑΙ",G46,I46)</f>
        <v>0</v>
      </c>
      <c r="J17" s="65"/>
      <c r="K17" s="2"/>
      <c r="L17" s="55"/>
      <c r="M17" s="1"/>
      <c r="N17" s="1"/>
      <c r="O17" s="1"/>
      <c r="P17" s="1"/>
      <c r="Q17" s="1"/>
      <c r="R17" s="1"/>
      <c r="S17" s="1"/>
      <c r="T17" s="1"/>
    </row>
    <row r="18" spans="2:20" ht="14.25" customHeight="1" thickTop="1">
      <c r="B18" s="133" t="s">
        <v>17</v>
      </c>
      <c r="C18" s="133"/>
      <c r="D18" s="133"/>
      <c r="E18" s="133"/>
      <c r="F18" s="133"/>
      <c r="G18" s="133"/>
      <c r="H18" s="133"/>
      <c r="I18" s="85">
        <f>SUM(I13:I17)</f>
        <v>236.74</v>
      </c>
      <c r="J18" s="65"/>
      <c r="K18" s="2"/>
      <c r="L18" s="55"/>
      <c r="M18" s="1"/>
      <c r="N18" s="1"/>
      <c r="O18" s="1"/>
      <c r="P18" s="1"/>
      <c r="Q18" s="1"/>
      <c r="R18" s="1"/>
      <c r="S18" s="1"/>
      <c r="T18" s="1"/>
    </row>
    <row r="19" spans="2:20" ht="14.25" customHeight="1">
      <c r="B19" s="134" t="s">
        <v>28</v>
      </c>
      <c r="C19" s="134"/>
      <c r="D19" s="134"/>
      <c r="E19" s="134"/>
      <c r="F19" s="134"/>
      <c r="G19" s="134"/>
      <c r="H19" s="134"/>
      <c r="I19" s="68">
        <f>I7-I18</f>
        <v>1009.26</v>
      </c>
      <c r="J19" s="65"/>
      <c r="K19" s="2"/>
      <c r="L19" s="55"/>
      <c r="M19" s="1"/>
      <c r="N19" s="1"/>
      <c r="O19" s="1"/>
      <c r="P19" s="1"/>
      <c r="Q19" s="1"/>
      <c r="R19" s="1"/>
      <c r="S19" s="1"/>
      <c r="T19" s="1"/>
    </row>
    <row r="20" spans="2:20" ht="14.25" customHeight="1">
      <c r="B20" s="133" t="s">
        <v>18</v>
      </c>
      <c r="C20" s="133"/>
      <c r="D20" s="133"/>
      <c r="E20" s="133"/>
      <c r="F20" s="133"/>
      <c r="G20" s="133"/>
      <c r="H20" s="133"/>
      <c r="I20" s="84">
        <f>I19*I9</f>
        <v>14129.64</v>
      </c>
      <c r="J20" s="65"/>
      <c r="K20" s="2"/>
      <c r="L20" s="55"/>
      <c r="M20" s="123" t="s">
        <v>140</v>
      </c>
      <c r="N20" s="123"/>
      <c r="O20" s="123"/>
      <c r="P20" s="123"/>
      <c r="Q20" s="123"/>
      <c r="R20" s="123"/>
      <c r="S20" s="1"/>
      <c r="T20" s="1"/>
    </row>
    <row r="21" spans="2:20" ht="3" customHeight="1">
      <c r="B21" s="60"/>
      <c r="C21" s="60"/>
      <c r="D21" s="60"/>
      <c r="E21" s="60"/>
      <c r="F21" s="60"/>
      <c r="G21" s="60"/>
      <c r="H21" s="60"/>
      <c r="I21" s="60"/>
      <c r="J21" s="60"/>
      <c r="K21" s="2"/>
      <c r="L21" s="55"/>
      <c r="M21" s="63"/>
      <c r="N21" s="63"/>
      <c r="O21" s="63"/>
      <c r="P21" s="63"/>
      <c r="Q21" s="63"/>
      <c r="R21" s="63"/>
      <c r="S21" s="2"/>
      <c r="T21" s="1"/>
    </row>
    <row r="22" spans="2:20" ht="12.75">
      <c r="B22" s="146"/>
      <c r="C22" s="146"/>
      <c r="D22" s="146"/>
      <c r="E22" s="146"/>
      <c r="F22" s="146"/>
      <c r="G22" s="146"/>
      <c r="H22" s="146"/>
      <c r="I22" s="146"/>
      <c r="J22" s="146"/>
      <c r="K22" s="2"/>
      <c r="L22" s="55"/>
      <c r="M22" s="60"/>
      <c r="N22" s="60"/>
      <c r="O22" s="60"/>
      <c r="P22" s="60"/>
      <c r="Q22" s="60"/>
      <c r="R22" s="60"/>
      <c r="S22" s="2"/>
      <c r="T22" s="1"/>
    </row>
    <row r="23" spans="2:20" ht="3.75" customHeight="1">
      <c r="B23" s="60"/>
      <c r="C23" s="60"/>
      <c r="D23" s="60"/>
      <c r="E23" s="60"/>
      <c r="F23" s="60"/>
      <c r="G23" s="60"/>
      <c r="H23" s="60"/>
      <c r="I23" s="60"/>
      <c r="J23" s="60"/>
      <c r="K23" s="2"/>
      <c r="L23" s="55"/>
      <c r="M23" s="60"/>
      <c r="N23" s="60"/>
      <c r="O23" s="60"/>
      <c r="P23" s="60"/>
      <c r="Q23" s="60"/>
      <c r="R23" s="60"/>
      <c r="S23" s="2"/>
      <c r="T23" s="1"/>
    </row>
    <row r="24" spans="2:20" ht="12.75">
      <c r="B24" s="60"/>
      <c r="C24" s="133" t="s">
        <v>24</v>
      </c>
      <c r="D24" s="133"/>
      <c r="E24" s="133"/>
      <c r="F24" s="133"/>
      <c r="G24" s="133"/>
      <c r="H24" s="133"/>
      <c r="I24" s="86">
        <f>KLIMAKA!E158</f>
        <v>377.59</v>
      </c>
      <c r="J24" s="60"/>
      <c r="K24" s="2"/>
      <c r="L24" s="55"/>
      <c r="M24" s="60"/>
      <c r="N24" s="60"/>
      <c r="O24" s="60"/>
      <c r="P24" s="135"/>
      <c r="Q24" s="135"/>
      <c r="R24" s="60"/>
      <c r="S24" s="2"/>
      <c r="T24" s="1"/>
    </row>
    <row r="25" spans="2:20" ht="15">
      <c r="B25" s="60"/>
      <c r="C25" s="133" t="s">
        <v>25</v>
      </c>
      <c r="D25" s="133"/>
      <c r="E25" s="133"/>
      <c r="F25" s="133"/>
      <c r="G25" s="133"/>
      <c r="H25" s="133"/>
      <c r="I25" s="86">
        <f>I24/I9</f>
        <v>26.970714285714283</v>
      </c>
      <c r="J25" s="60"/>
      <c r="K25" s="2"/>
      <c r="L25" s="55"/>
      <c r="M25" s="60"/>
      <c r="N25" s="143" t="s">
        <v>143</v>
      </c>
      <c r="O25" s="144"/>
      <c r="P25" s="136">
        <f>I7</f>
        <v>1246</v>
      </c>
      <c r="Q25" s="137"/>
      <c r="R25" s="60"/>
      <c r="S25" s="2"/>
      <c r="T25" s="1"/>
    </row>
    <row r="26" spans="2:20" ht="15.75" thickBot="1">
      <c r="B26" s="60"/>
      <c r="C26" s="133" t="s">
        <v>26</v>
      </c>
      <c r="D26" s="133"/>
      <c r="E26" s="133"/>
      <c r="F26" s="133"/>
      <c r="G26" s="133"/>
      <c r="H26" s="133"/>
      <c r="I26" s="87">
        <f>I25+I18</f>
        <v>263.7107142857143</v>
      </c>
      <c r="J26" s="60"/>
      <c r="K26" s="2"/>
      <c r="L26" s="55"/>
      <c r="M26" s="60"/>
      <c r="N26" s="143" t="s">
        <v>144</v>
      </c>
      <c r="O26" s="144"/>
      <c r="P26" s="138">
        <f>IF($I$8="ΝΑΙ",G55,I55)</f>
        <v>387.01</v>
      </c>
      <c r="Q26" s="139"/>
      <c r="R26" s="60"/>
      <c r="S26" s="2"/>
      <c r="T26" s="1"/>
    </row>
    <row r="27" spans="2:20" ht="17.25" thickBot="1" thickTop="1">
      <c r="B27" s="60"/>
      <c r="C27" s="133" t="s">
        <v>27</v>
      </c>
      <c r="D27" s="133"/>
      <c r="E27" s="133"/>
      <c r="F27" s="133"/>
      <c r="G27" s="133"/>
      <c r="H27" s="147"/>
      <c r="I27" s="88">
        <f>I7-I26</f>
        <v>982.2892857142857</v>
      </c>
      <c r="J27" s="60"/>
      <c r="K27" s="2"/>
      <c r="L27" s="55"/>
      <c r="M27" s="60"/>
      <c r="N27" s="135"/>
      <c r="O27" s="145"/>
      <c r="P27" s="140">
        <f>P26+P25</f>
        <v>1633.01</v>
      </c>
      <c r="Q27" s="141"/>
      <c r="R27" s="60"/>
      <c r="S27" s="2"/>
      <c r="T27" s="1"/>
    </row>
    <row r="28" spans="2:20" ht="13.5" thickTop="1">
      <c r="B28" s="60"/>
      <c r="C28" s="60"/>
      <c r="D28" s="60"/>
      <c r="E28" s="61"/>
      <c r="F28" s="60"/>
      <c r="G28" s="60"/>
      <c r="H28" s="60"/>
      <c r="I28" s="60"/>
      <c r="J28" s="60"/>
      <c r="K28" s="2"/>
      <c r="L28" s="55"/>
      <c r="M28" s="60"/>
      <c r="N28" s="60"/>
      <c r="O28" s="60"/>
      <c r="P28" s="60"/>
      <c r="Q28" s="60"/>
      <c r="R28" s="60"/>
      <c r="S28" s="2"/>
      <c r="T28" s="1"/>
    </row>
    <row r="29" spans="2:20" ht="13.5">
      <c r="B29" s="60"/>
      <c r="C29" s="60"/>
      <c r="D29" s="60"/>
      <c r="E29" s="60"/>
      <c r="F29" s="60"/>
      <c r="G29" s="60"/>
      <c r="H29" s="60"/>
      <c r="I29" s="60"/>
      <c r="J29" s="62"/>
      <c r="K29" s="2"/>
      <c r="L29" s="55"/>
      <c r="M29" s="60"/>
      <c r="N29" s="60"/>
      <c r="O29" s="60"/>
      <c r="P29" s="60"/>
      <c r="Q29" s="60"/>
      <c r="R29" s="60"/>
      <c r="S29" s="2"/>
      <c r="T29" s="1"/>
    </row>
    <row r="30" spans="2:20" ht="12.75">
      <c r="B30" s="55"/>
      <c r="C30" s="67"/>
      <c r="D30" s="2"/>
      <c r="E30" s="2"/>
      <c r="F30" s="2"/>
      <c r="G30" s="2"/>
      <c r="H30" s="2"/>
      <c r="I30" s="2"/>
      <c r="J30" s="2"/>
      <c r="K30" s="2"/>
      <c r="L30" s="55"/>
      <c r="M30" s="1"/>
      <c r="N30" s="2"/>
      <c r="O30" s="2"/>
      <c r="P30" s="2"/>
      <c r="Q30" s="2"/>
      <c r="R30" s="2"/>
      <c r="S30" s="2"/>
      <c r="T30" s="1"/>
    </row>
    <row r="31" spans="2:20" ht="12.75">
      <c r="B31" s="1"/>
      <c r="C31" s="1"/>
      <c r="D31" s="1"/>
      <c r="E31" s="1"/>
      <c r="F31" s="1"/>
      <c r="G31" s="1"/>
      <c r="H31" s="1"/>
      <c r="I31" s="1"/>
      <c r="J31" s="1"/>
      <c r="K31" s="1"/>
      <c r="L31" s="1"/>
      <c r="M31" s="1"/>
      <c r="N31" s="1"/>
      <c r="O31" s="1"/>
      <c r="P31" s="1"/>
      <c r="Q31" s="1"/>
      <c r="R31" s="1"/>
      <c r="S31" s="1"/>
      <c r="T31" s="1"/>
    </row>
    <row r="32" spans="2:20" ht="12.75">
      <c r="B32" s="1"/>
      <c r="C32" s="1"/>
      <c r="D32" s="1"/>
      <c r="E32" s="1"/>
      <c r="F32" s="1"/>
      <c r="G32" s="1"/>
      <c r="H32" s="1"/>
      <c r="I32" s="1"/>
      <c r="J32" s="1"/>
      <c r="K32" s="1"/>
      <c r="L32" s="1"/>
      <c r="M32" s="1"/>
      <c r="N32" s="1"/>
      <c r="O32" s="1"/>
      <c r="P32" s="1"/>
      <c r="Q32" s="1"/>
      <c r="R32" s="1"/>
      <c r="S32" s="1"/>
      <c r="T32" s="1"/>
    </row>
    <row r="33" spans="2:20" ht="12.75" hidden="1">
      <c r="B33" s="1"/>
      <c r="C33" s="1"/>
      <c r="D33" s="1"/>
      <c r="E33" s="1"/>
      <c r="F33" s="1"/>
      <c r="G33" s="1"/>
      <c r="H33" s="1"/>
      <c r="I33" s="1"/>
      <c r="J33" s="1"/>
      <c r="K33" s="1"/>
      <c r="L33" s="1"/>
      <c r="M33" s="1"/>
      <c r="N33" s="1"/>
      <c r="O33" s="1"/>
      <c r="P33" s="1"/>
      <c r="Q33" s="1"/>
      <c r="R33" s="1"/>
      <c r="S33" s="1"/>
      <c r="T33" s="1"/>
    </row>
    <row r="34" spans="2:20" ht="12.75" hidden="1">
      <c r="B34" s="1"/>
      <c r="C34" s="1"/>
      <c r="D34" s="1"/>
      <c r="E34" s="1"/>
      <c r="F34" s="1"/>
      <c r="G34" s="1"/>
      <c r="H34" s="1"/>
      <c r="I34" s="1"/>
      <c r="J34" s="1"/>
      <c r="K34" s="1"/>
      <c r="L34" s="1"/>
      <c r="M34" s="1"/>
      <c r="N34" s="1"/>
      <c r="O34" s="1"/>
      <c r="P34" s="1"/>
      <c r="Q34" s="1"/>
      <c r="R34" s="1"/>
      <c r="S34" s="1"/>
      <c r="T34" s="1"/>
    </row>
    <row r="35" ht="12.75" hidden="1"/>
    <row r="36" ht="12.75" hidden="1"/>
    <row r="37" ht="12.75" hidden="1"/>
    <row r="38" ht="12.75" hidden="1"/>
    <row r="39" ht="12.75" hidden="1"/>
    <row r="40" ht="13.5" hidden="1" thickBot="1"/>
    <row r="41" spans="3:11" ht="12.75" hidden="1">
      <c r="C41">
        <v>0</v>
      </c>
      <c r="D41" s="56">
        <v>1</v>
      </c>
      <c r="E41" s="57"/>
      <c r="F41" s="69">
        <f>I7</f>
        <v>1246</v>
      </c>
      <c r="G41" s="81">
        <f>(F41*'TAMEIA-KRATHSEIS'!D6)/100</f>
        <v>199.36</v>
      </c>
      <c r="H41" s="70"/>
      <c r="I41" s="71"/>
      <c r="K41" t="s">
        <v>142</v>
      </c>
    </row>
    <row r="42" spans="3:9" ht="12.75" hidden="1">
      <c r="C42">
        <v>1</v>
      </c>
      <c r="D42" s="57">
        <v>1.1</v>
      </c>
      <c r="E42" s="57" t="s">
        <v>9</v>
      </c>
      <c r="F42" s="72">
        <f>IF(I7&gt;I6,I6,I7)</f>
        <v>1246</v>
      </c>
      <c r="G42" s="58">
        <f>ROUND((F42*'TAMEIA-KRATHSEIS'!D6)/100,2)</f>
        <v>199.36</v>
      </c>
      <c r="H42" s="73"/>
      <c r="I42" s="74"/>
    </row>
    <row r="43" spans="3:9" ht="12.75" hidden="1">
      <c r="C43">
        <v>2</v>
      </c>
      <c r="D43" s="57">
        <v>1.2</v>
      </c>
      <c r="E43" s="57" t="s">
        <v>10</v>
      </c>
      <c r="F43" s="72">
        <f>IF(I7&gt;I6,I6,I7)</f>
        <v>1246</v>
      </c>
      <c r="G43" s="58">
        <f>ROUND((F43*'TAMEIA-KRATHSEIS'!D7)/100,2)</f>
        <v>37.38</v>
      </c>
      <c r="H43" s="75">
        <f>I7</f>
        <v>1246</v>
      </c>
      <c r="I43" s="79">
        <f>ROUND((H43*'TAMEIA-KRATHSEIS'!D7)/100,2)</f>
        <v>37.38</v>
      </c>
    </row>
    <row r="44" spans="3:9" ht="12.75" hidden="1">
      <c r="C44">
        <v>3</v>
      </c>
      <c r="D44" s="56">
        <v>1.3</v>
      </c>
      <c r="E44" s="57"/>
      <c r="F44" s="72">
        <f>IF(I7&gt;I6,I6,I7)</f>
        <v>1246</v>
      </c>
      <c r="G44" s="58">
        <f>ROUND((F44*'TAMEIA-KRATHSEIS'!D8)/100,2)</f>
        <v>0</v>
      </c>
      <c r="H44" s="75">
        <f>I7</f>
        <v>1246</v>
      </c>
      <c r="I44" s="79">
        <f>ROUND((H44*'TAMEIA-KRATHSEIS'!D8)/100,2)</f>
        <v>0</v>
      </c>
    </row>
    <row r="45" spans="3:9" ht="12.75" hidden="1">
      <c r="C45">
        <v>4</v>
      </c>
      <c r="D45" s="57">
        <v>1.4</v>
      </c>
      <c r="E45" s="57"/>
      <c r="F45" s="72">
        <f>IF(I7&gt;I6,I6,I7)</f>
        <v>1246</v>
      </c>
      <c r="G45" s="58">
        <f>ROUND((F45*'TAMEIA-KRATHSEIS'!D9)/100,2)</f>
        <v>0</v>
      </c>
      <c r="H45" s="75">
        <f>I7</f>
        <v>1246</v>
      </c>
      <c r="I45" s="79">
        <f>ROUND((H45*'TAMEIA-KRATHSEIS'!D9)/100,2)</f>
        <v>0</v>
      </c>
    </row>
    <row r="46" spans="3:9" ht="13.5" hidden="1" thickBot="1">
      <c r="C46">
        <v>5</v>
      </c>
      <c r="D46" s="57">
        <v>1.5</v>
      </c>
      <c r="E46" s="57"/>
      <c r="F46" s="76">
        <f>IF(I7&gt;I6,I6,I7)</f>
        <v>1246</v>
      </c>
      <c r="G46" s="77">
        <f>ROUND((F46*'TAMEIA-KRATHSEIS'!D10)/100,)</f>
        <v>0</v>
      </c>
      <c r="H46" s="78">
        <f>I7</f>
        <v>1246</v>
      </c>
      <c r="I46" s="80">
        <f>ROUND((H46*'TAMEIA-KRATHSEIS'!D10)/100,)</f>
        <v>0</v>
      </c>
    </row>
    <row r="47" spans="4:5" ht="13.5" hidden="1" thickBot="1">
      <c r="D47" s="56">
        <v>1.6</v>
      </c>
      <c r="E47" s="57"/>
    </row>
    <row r="48" spans="4:11" ht="12.75" hidden="1">
      <c r="D48" s="57">
        <v>1.7</v>
      </c>
      <c r="E48" s="57"/>
      <c r="F48" s="69"/>
      <c r="G48" s="81"/>
      <c r="H48" s="70"/>
      <c r="I48" s="71"/>
      <c r="K48" t="s">
        <v>141</v>
      </c>
    </row>
    <row r="49" spans="4:9" ht="12.75" hidden="1">
      <c r="D49" s="57">
        <v>1.8</v>
      </c>
      <c r="E49" s="57"/>
      <c r="F49" s="72">
        <f>IF(I7&gt;I6,I6,I7)</f>
        <v>1246</v>
      </c>
      <c r="G49" s="58">
        <f>ROUND((F49*'TAMEIA-KRATHSEIS'!D13)/100,2)</f>
        <v>349.63</v>
      </c>
      <c r="H49" s="75">
        <f>I7</f>
        <v>1246</v>
      </c>
      <c r="I49" s="79">
        <f>ROUND((H49*'TAMEIA-KRATHSEIS'!D13)/100,2)</f>
        <v>349.63</v>
      </c>
    </row>
    <row r="50" spans="4:9" ht="12.75" hidden="1">
      <c r="D50" s="56">
        <v>1.9</v>
      </c>
      <c r="E50" s="57"/>
      <c r="F50" s="72">
        <f>IF(I7&gt;I6,I6,I7)</f>
        <v>1246</v>
      </c>
      <c r="G50" s="58">
        <f>ROUND((F50*'TAMEIA-KRATHSEIS'!D14)/100,2)</f>
        <v>37.38</v>
      </c>
      <c r="H50" s="75">
        <f>I7</f>
        <v>1246</v>
      </c>
      <c r="I50" s="79">
        <f>ROUND((H50*'TAMEIA-KRATHSEIS'!D14)/100,2)</f>
        <v>37.38</v>
      </c>
    </row>
    <row r="51" spans="4:9" ht="12.75" hidden="1">
      <c r="D51" s="57">
        <v>2</v>
      </c>
      <c r="E51" s="57"/>
      <c r="F51" s="72">
        <f>IF(I7&gt;I6,I6,I7)</f>
        <v>1246</v>
      </c>
      <c r="G51" s="58">
        <f>ROUND((F51*'TAMEIA-KRATHSEIS'!D15)/100,2)</f>
        <v>0</v>
      </c>
      <c r="H51" s="75">
        <f>I7</f>
        <v>1246</v>
      </c>
      <c r="I51" s="79">
        <f>ROUND((H51*'TAMEIA-KRATHSEIS'!D15)/100,2)</f>
        <v>0</v>
      </c>
    </row>
    <row r="52" spans="4:9" ht="12.75" hidden="1">
      <c r="D52" s="57">
        <v>2.1</v>
      </c>
      <c r="E52" s="57"/>
      <c r="F52" s="72">
        <f>IF(I7&gt;I6,I6,I7)</f>
        <v>1246</v>
      </c>
      <c r="G52" s="58">
        <f>ROUND((F52*'TAMEIA-KRATHSEIS'!D16)/100,2)</f>
        <v>0</v>
      </c>
      <c r="H52" s="75">
        <f>I7</f>
        <v>1246</v>
      </c>
      <c r="I52" s="79">
        <f>ROUND((H52*'TAMEIA-KRATHSEIS'!D16)/100,2)</f>
        <v>0</v>
      </c>
    </row>
    <row r="53" spans="4:9" ht="13.5" hidden="1" thickBot="1">
      <c r="D53" s="56">
        <v>2.2</v>
      </c>
      <c r="E53" s="57"/>
      <c r="F53" s="76">
        <f>IF(I7&gt;I6,I6,I7)</f>
        <v>1246</v>
      </c>
      <c r="G53" s="77">
        <f>ROUND((F53*'TAMEIA-KRATHSEIS'!D17)/100,)</f>
        <v>0</v>
      </c>
      <c r="H53" s="78">
        <f>I7</f>
        <v>1246</v>
      </c>
      <c r="I53" s="80">
        <f>ROUND((H53*'TAMEIA-KRATHSEIS'!D17)/100,)</f>
        <v>0</v>
      </c>
    </row>
    <row r="54" spans="4:5" ht="12.75" hidden="1">
      <c r="D54" s="57">
        <v>2.3</v>
      </c>
      <c r="E54" s="57"/>
    </row>
    <row r="55" spans="4:9" ht="12.75" hidden="1">
      <c r="D55" s="57">
        <v>2.4</v>
      </c>
      <c r="E55" s="57"/>
      <c r="G55">
        <f>SUM(G49:G54)</f>
        <v>387.01</v>
      </c>
      <c r="I55" s="107">
        <f>SUM(I49:I54)</f>
        <v>387.01</v>
      </c>
    </row>
    <row r="56" spans="4:5" ht="12.75" hidden="1">
      <c r="D56" s="56">
        <v>2.5</v>
      </c>
      <c r="E56" s="57"/>
    </row>
    <row r="57" spans="4:5" ht="12.75" hidden="1">
      <c r="D57" s="57">
        <v>2.6</v>
      </c>
      <c r="E57" s="57"/>
    </row>
    <row r="58" spans="4:5" ht="12.75" hidden="1">
      <c r="D58" s="57">
        <v>2.7</v>
      </c>
      <c r="E58" s="57"/>
    </row>
    <row r="59" spans="4:5" ht="12.75" hidden="1">
      <c r="D59" s="56">
        <v>2.8</v>
      </c>
      <c r="E59" s="57"/>
    </row>
    <row r="60" spans="4:5" ht="12.75" hidden="1">
      <c r="D60" s="57">
        <v>2.9</v>
      </c>
      <c r="E60" s="57"/>
    </row>
    <row r="61" spans="4:5" ht="12.75" hidden="1">
      <c r="D61" s="57">
        <v>3</v>
      </c>
      <c r="E61" s="57"/>
    </row>
    <row r="62" spans="4:5" ht="12.75" hidden="1">
      <c r="D62" s="56">
        <v>3.1</v>
      </c>
      <c r="E62" s="57"/>
    </row>
    <row r="63" spans="4:5" ht="12.75" hidden="1">
      <c r="D63" s="57">
        <v>3.2</v>
      </c>
      <c r="E63" s="57"/>
    </row>
    <row r="64" spans="4:5" ht="12.75" hidden="1">
      <c r="D64" s="57">
        <v>3.3</v>
      </c>
      <c r="E64" s="57"/>
    </row>
    <row r="65" spans="4:5" ht="12.75" hidden="1">
      <c r="D65" s="57">
        <v>3.5</v>
      </c>
      <c r="E65" s="57"/>
    </row>
    <row r="66" spans="4:5" ht="12.75" hidden="1">
      <c r="D66" s="57">
        <v>3.6</v>
      </c>
      <c r="E66" s="57"/>
    </row>
    <row r="67" spans="4:5" ht="12.75" hidden="1">
      <c r="D67" s="56">
        <v>3.7</v>
      </c>
      <c r="E67" s="57"/>
    </row>
    <row r="68" spans="4:5" ht="12.75" hidden="1">
      <c r="D68" s="57">
        <v>3.8</v>
      </c>
      <c r="E68" s="57"/>
    </row>
    <row r="69" spans="4:5" ht="12.75" hidden="1">
      <c r="D69" s="57">
        <v>3.9</v>
      </c>
      <c r="E69" s="57"/>
    </row>
    <row r="70" spans="4:5" ht="12.75" hidden="1">
      <c r="D70" s="56">
        <v>4</v>
      </c>
      <c r="E70" s="57"/>
    </row>
    <row r="71" spans="4:5" ht="12.75" hidden="1">
      <c r="D71" s="57">
        <v>4.1</v>
      </c>
      <c r="E71" s="57"/>
    </row>
    <row r="72" spans="4:5" ht="12.75" hidden="1">
      <c r="D72" s="57">
        <v>4.2</v>
      </c>
      <c r="E72" s="57"/>
    </row>
    <row r="73" spans="4:5" ht="12.75" hidden="1">
      <c r="D73" s="56">
        <v>4.3</v>
      </c>
      <c r="E73" s="56"/>
    </row>
    <row r="74" spans="4:5" ht="12.75" hidden="1">
      <c r="D74" s="57">
        <v>4.4</v>
      </c>
      <c r="E74" s="56"/>
    </row>
    <row r="75" spans="4:5" ht="12.75" hidden="1">
      <c r="D75" s="57">
        <v>4.5</v>
      </c>
      <c r="E75" s="56"/>
    </row>
    <row r="76" spans="4:5" ht="12.75" hidden="1">
      <c r="D76" s="56">
        <v>4.6</v>
      </c>
      <c r="E76" s="56"/>
    </row>
    <row r="77" spans="4:5" ht="12.75" hidden="1">
      <c r="D77" s="57">
        <v>4.7</v>
      </c>
      <c r="E77" s="56"/>
    </row>
    <row r="78" spans="4:5" ht="12.75" hidden="1">
      <c r="D78" s="57">
        <v>4.8</v>
      </c>
      <c r="E78" s="56"/>
    </row>
    <row r="79" spans="4:5" ht="12.75" hidden="1">
      <c r="D79" s="56">
        <v>4.9</v>
      </c>
      <c r="E79" s="56"/>
    </row>
    <row r="80" spans="4:5" ht="12.75" hidden="1">
      <c r="D80" s="57">
        <v>5</v>
      </c>
      <c r="E80" s="56"/>
    </row>
    <row r="81" spans="4:5" ht="12.75" hidden="1">
      <c r="D81" s="57">
        <v>5.1</v>
      </c>
      <c r="E81" s="56"/>
    </row>
    <row r="82" spans="4:5" ht="12.75" hidden="1">
      <c r="D82" s="56">
        <v>5.2</v>
      </c>
      <c r="E82" s="56"/>
    </row>
    <row r="83" spans="4:5" ht="12.75" hidden="1">
      <c r="D83" s="57">
        <v>5.3</v>
      </c>
      <c r="E83" s="56"/>
    </row>
    <row r="84" spans="4:5" ht="12.75" hidden="1">
      <c r="D84" s="57">
        <v>5.4</v>
      </c>
      <c r="E84" s="56"/>
    </row>
    <row r="85" spans="4:5" ht="12.75" hidden="1">
      <c r="D85" s="56">
        <v>5.5</v>
      </c>
      <c r="E85" s="56"/>
    </row>
    <row r="86" spans="4:5" ht="12.75" hidden="1">
      <c r="D86" s="57">
        <v>5.6</v>
      </c>
      <c r="E86" s="56"/>
    </row>
    <row r="87" spans="4:5" ht="12.75" hidden="1">
      <c r="D87" s="57">
        <v>5.7</v>
      </c>
      <c r="E87" s="56"/>
    </row>
    <row r="88" spans="4:5" ht="12.75" hidden="1">
      <c r="D88" s="56">
        <v>5.8</v>
      </c>
      <c r="E88" s="56"/>
    </row>
    <row r="89" spans="4:5" ht="12.75" hidden="1">
      <c r="D89" s="57">
        <v>5.9</v>
      </c>
      <c r="E89" s="56"/>
    </row>
    <row r="90" spans="4:5" ht="12.75" hidden="1">
      <c r="D90" s="57">
        <v>6</v>
      </c>
      <c r="E90" s="56"/>
    </row>
    <row r="91" spans="4:5" ht="12.75" hidden="1">
      <c r="D91" s="56">
        <v>6.1</v>
      </c>
      <c r="E91" s="56"/>
    </row>
    <row r="92" spans="4:5" ht="12.75" hidden="1">
      <c r="D92" s="57">
        <v>6.2</v>
      </c>
      <c r="E92" s="56"/>
    </row>
    <row r="93" spans="4:5" ht="12.75" hidden="1">
      <c r="D93" s="57">
        <v>6.3</v>
      </c>
      <c r="E93" s="56"/>
    </row>
    <row r="94" spans="4:5" ht="12.75" hidden="1">
      <c r="D94" s="56">
        <v>6.4</v>
      </c>
      <c r="E94" s="56"/>
    </row>
    <row r="95" spans="4:5" ht="12.75" hidden="1">
      <c r="D95" s="57">
        <v>6.50000000000001</v>
      </c>
      <c r="E95" s="56"/>
    </row>
    <row r="96" spans="4:5" ht="12.75" hidden="1">
      <c r="D96" s="57">
        <v>6.6</v>
      </c>
      <c r="E96" s="56"/>
    </row>
    <row r="97" spans="4:5" ht="12.75" hidden="1">
      <c r="D97" s="56">
        <v>6.7</v>
      </c>
      <c r="E97" s="56"/>
    </row>
    <row r="98" spans="4:5" ht="12.75" hidden="1">
      <c r="D98" s="57">
        <v>6.80000000000001</v>
      </c>
      <c r="E98" s="56"/>
    </row>
    <row r="99" spans="4:5" ht="12.75" hidden="1">
      <c r="D99" s="57">
        <v>6.90000000000001</v>
      </c>
      <c r="E99" s="56"/>
    </row>
    <row r="100" spans="4:5" ht="12.75" hidden="1">
      <c r="D100" s="56">
        <v>7.00000000000001</v>
      </c>
      <c r="E100" s="56"/>
    </row>
    <row r="101" spans="4:5" ht="12.75" hidden="1">
      <c r="D101" s="57">
        <v>7.1</v>
      </c>
      <c r="E101" s="56"/>
    </row>
    <row r="102" spans="4:5" ht="12.75" hidden="1">
      <c r="D102" s="57">
        <v>7.20000000000001</v>
      </c>
      <c r="E102" s="56"/>
    </row>
    <row r="103" spans="4:5" ht="12.75" hidden="1">
      <c r="D103" s="56">
        <v>7.30000000000001</v>
      </c>
      <c r="E103" s="56"/>
    </row>
    <row r="104" spans="4:5" ht="12.75" hidden="1">
      <c r="D104" s="57">
        <v>7.40000000000001</v>
      </c>
      <c r="E104" s="56"/>
    </row>
    <row r="105" spans="4:5" ht="12.75" hidden="1">
      <c r="D105" s="57">
        <v>7.50000000000001</v>
      </c>
      <c r="E105" s="56"/>
    </row>
    <row r="106" spans="4:5" ht="12.75" hidden="1">
      <c r="D106" s="56">
        <v>7.60000000000001</v>
      </c>
      <c r="E106" s="56"/>
    </row>
    <row r="107" spans="4:5" ht="12.75" hidden="1">
      <c r="D107" s="57">
        <v>7.70000000000001</v>
      </c>
      <c r="E107" s="56"/>
    </row>
    <row r="108" spans="4:5" ht="12.75" hidden="1">
      <c r="D108" s="57">
        <v>7.80000000000001</v>
      </c>
      <c r="E108" s="56"/>
    </row>
    <row r="109" spans="4:5" ht="12.75" hidden="1">
      <c r="D109" s="56">
        <v>7.90000000000001</v>
      </c>
      <c r="E109" s="56"/>
    </row>
    <row r="110" spans="4:5" ht="12.75" hidden="1">
      <c r="D110" s="57">
        <v>8.00000000000001</v>
      </c>
      <c r="E110" s="56"/>
    </row>
    <row r="111" spans="4:5" ht="12.75" hidden="1">
      <c r="D111" s="57">
        <v>8.10000000000001</v>
      </c>
      <c r="E111" s="56"/>
    </row>
    <row r="112" spans="4:5" ht="12.75" hidden="1">
      <c r="D112" s="56">
        <v>8.20000000000001</v>
      </c>
      <c r="E112" s="56"/>
    </row>
    <row r="113" spans="4:5" ht="12.75" hidden="1">
      <c r="D113" s="57">
        <v>8.30000000000001</v>
      </c>
      <c r="E113" s="56"/>
    </row>
    <row r="114" spans="4:5" ht="12.75" hidden="1">
      <c r="D114" s="57">
        <v>8.40000000000001</v>
      </c>
      <c r="E114" s="56"/>
    </row>
    <row r="115" spans="4:5" ht="12.75" hidden="1">
      <c r="D115" s="56">
        <v>8.50000000000001</v>
      </c>
      <c r="E115" s="56"/>
    </row>
    <row r="116" spans="4:5" ht="12.75" hidden="1">
      <c r="D116" s="57">
        <v>8.60000000000001</v>
      </c>
      <c r="E116" s="56"/>
    </row>
    <row r="117" spans="4:5" ht="12.75" hidden="1">
      <c r="D117" s="57">
        <v>8.70000000000001</v>
      </c>
      <c r="E117" s="56"/>
    </row>
    <row r="118" spans="4:5" ht="12.75" hidden="1">
      <c r="D118" s="56">
        <v>8.80000000000001</v>
      </c>
      <c r="E118" s="56"/>
    </row>
    <row r="119" spans="4:5" ht="12.75" hidden="1">
      <c r="D119" s="57">
        <v>8.90000000000001</v>
      </c>
      <c r="E119" s="56"/>
    </row>
    <row r="120" spans="4:5" ht="12.75" hidden="1">
      <c r="D120" s="57">
        <v>9.00000000000001</v>
      </c>
      <c r="E120" s="56"/>
    </row>
    <row r="121" spans="4:5" ht="12.75" hidden="1">
      <c r="D121" s="56">
        <v>9.10000000000001</v>
      </c>
      <c r="E121" s="56"/>
    </row>
    <row r="122" spans="4:5" ht="12.75" hidden="1">
      <c r="D122" s="57">
        <v>9.20000000000001</v>
      </c>
      <c r="E122" s="56"/>
    </row>
    <row r="123" spans="4:5" ht="12.75" hidden="1">
      <c r="D123" s="57">
        <v>9.30000000000001</v>
      </c>
      <c r="E123" s="56"/>
    </row>
    <row r="124" spans="4:5" ht="12.75" hidden="1">
      <c r="D124" s="56">
        <v>9.40000000000001</v>
      </c>
      <c r="E124" s="56"/>
    </row>
    <row r="125" spans="4:5" ht="12.75" hidden="1">
      <c r="D125" s="57">
        <v>9.50000000000001</v>
      </c>
      <c r="E125" s="56"/>
    </row>
    <row r="126" spans="4:5" ht="12.75" hidden="1">
      <c r="D126" s="57">
        <v>9.60000000000001</v>
      </c>
      <c r="E126" s="56"/>
    </row>
    <row r="127" spans="4:5" ht="12.75" hidden="1">
      <c r="D127" s="56">
        <v>9.70000000000001</v>
      </c>
      <c r="E127" s="56"/>
    </row>
    <row r="128" spans="4:5" ht="12.75" hidden="1">
      <c r="D128" s="57">
        <v>9.80000000000001</v>
      </c>
      <c r="E128" s="56"/>
    </row>
    <row r="129" spans="4:5" ht="12.75" hidden="1">
      <c r="D129" s="57">
        <v>9.90000000000001</v>
      </c>
      <c r="E129" s="56"/>
    </row>
    <row r="130" spans="4:5" ht="12.75" hidden="1">
      <c r="D130" s="56">
        <v>10</v>
      </c>
      <c r="E130" s="56"/>
    </row>
    <row r="131" spans="4:5" ht="12.75" hidden="1">
      <c r="D131" s="57">
        <v>10.1</v>
      </c>
      <c r="E131" s="56"/>
    </row>
    <row r="132" spans="4:5" ht="12.75" hidden="1">
      <c r="D132" s="57">
        <v>10.2</v>
      </c>
      <c r="E132" s="56"/>
    </row>
    <row r="133" spans="4:5" ht="12.75" hidden="1">
      <c r="D133" s="56">
        <v>10.3</v>
      </c>
      <c r="E133" s="56"/>
    </row>
    <row r="134" spans="4:5" ht="12.75" hidden="1">
      <c r="D134" s="57">
        <v>10.4</v>
      </c>
      <c r="E134" s="56"/>
    </row>
    <row r="135" spans="4:5" ht="12.75" hidden="1">
      <c r="D135" s="57">
        <v>10.5</v>
      </c>
      <c r="E135" s="56"/>
    </row>
    <row r="136" spans="4:5" ht="12.75" hidden="1">
      <c r="D136" s="56">
        <v>10.6</v>
      </c>
      <c r="E136" s="56"/>
    </row>
    <row r="137" spans="4:5" ht="12.75" hidden="1">
      <c r="D137" s="57">
        <v>10.7</v>
      </c>
      <c r="E137" s="56"/>
    </row>
    <row r="138" spans="4:5" ht="12.75" hidden="1">
      <c r="D138" s="57">
        <v>10.8</v>
      </c>
      <c r="E138" s="56"/>
    </row>
    <row r="139" spans="4:5" ht="12.75" hidden="1">
      <c r="D139" s="56">
        <v>10.9</v>
      </c>
      <c r="E139" s="56"/>
    </row>
    <row r="140" spans="4:5" ht="12.75" hidden="1">
      <c r="D140" s="57">
        <v>11</v>
      </c>
      <c r="E140" s="56"/>
    </row>
    <row r="141" spans="4:5" ht="12.75" hidden="1">
      <c r="D141" s="57">
        <v>11.1</v>
      </c>
      <c r="E141" s="56"/>
    </row>
    <row r="142" spans="4:5" ht="12.75" hidden="1">
      <c r="D142" s="56">
        <v>11.2</v>
      </c>
      <c r="E142" s="56"/>
    </row>
    <row r="143" spans="4:5" ht="12.75" hidden="1">
      <c r="D143" s="57">
        <v>11.3</v>
      </c>
      <c r="E143" s="56"/>
    </row>
    <row r="144" spans="4:5" ht="12.75" hidden="1">
      <c r="D144" s="57">
        <v>11.4</v>
      </c>
      <c r="E144" s="56"/>
    </row>
    <row r="145" spans="4:5" ht="12.75" hidden="1">
      <c r="D145" s="56">
        <v>11.5</v>
      </c>
      <c r="E145" s="56"/>
    </row>
    <row r="146" spans="4:5" ht="12.75" hidden="1">
      <c r="D146" s="57">
        <v>11.6</v>
      </c>
      <c r="E146" s="56"/>
    </row>
    <row r="147" spans="4:5" ht="12.75" hidden="1">
      <c r="D147" s="57">
        <v>11.7</v>
      </c>
      <c r="E147" s="56"/>
    </row>
    <row r="148" spans="4:5" ht="12.75" hidden="1">
      <c r="D148" s="56">
        <v>11.8</v>
      </c>
      <c r="E148" s="56"/>
    </row>
    <row r="149" spans="4:5" ht="12.75" hidden="1">
      <c r="D149" s="57">
        <v>11.9</v>
      </c>
      <c r="E149" s="56"/>
    </row>
    <row r="150" spans="4:5" ht="12.75" hidden="1">
      <c r="D150" s="57">
        <v>12</v>
      </c>
      <c r="E150" s="56"/>
    </row>
    <row r="151" spans="4:5" ht="12.75" hidden="1">
      <c r="D151" s="56">
        <v>12.1</v>
      </c>
      <c r="E151" s="56"/>
    </row>
    <row r="152" spans="4:5" ht="12.75" hidden="1">
      <c r="D152" s="57">
        <v>12.2</v>
      </c>
      <c r="E152" s="56"/>
    </row>
    <row r="153" spans="4:5" ht="12.75" hidden="1">
      <c r="D153" s="57">
        <v>12.3</v>
      </c>
      <c r="E153" s="56"/>
    </row>
    <row r="154" spans="4:5" ht="12.75" hidden="1">
      <c r="D154" s="56">
        <v>12.4</v>
      </c>
      <c r="E154" s="56"/>
    </row>
    <row r="155" spans="4:5" ht="12.75" hidden="1">
      <c r="D155" s="57">
        <v>12.5</v>
      </c>
      <c r="E155" s="56"/>
    </row>
    <row r="156" spans="4:5" ht="12.75" hidden="1">
      <c r="D156" s="57">
        <v>12.6</v>
      </c>
      <c r="E156" s="56"/>
    </row>
    <row r="157" spans="4:5" ht="12.75" hidden="1">
      <c r="D157" s="56">
        <v>12.7</v>
      </c>
      <c r="E157" s="56"/>
    </row>
    <row r="158" spans="4:5" ht="12.75" hidden="1">
      <c r="D158" s="57">
        <v>12.8</v>
      </c>
      <c r="E158" s="56"/>
    </row>
    <row r="159" spans="4:5" ht="12.75" hidden="1">
      <c r="D159" s="57">
        <v>12.9</v>
      </c>
      <c r="E159" s="56"/>
    </row>
    <row r="160" spans="4:5" ht="12.75" hidden="1">
      <c r="D160" s="56">
        <v>13</v>
      </c>
      <c r="E160" s="56"/>
    </row>
    <row r="161" spans="4:5" ht="12.75" hidden="1">
      <c r="D161" s="57">
        <v>13.1</v>
      </c>
      <c r="E161" s="56"/>
    </row>
    <row r="162" spans="4:5" ht="12.75" hidden="1">
      <c r="D162" s="57">
        <v>13.2</v>
      </c>
      <c r="E162" s="56"/>
    </row>
    <row r="163" spans="4:5" ht="12.75" hidden="1">
      <c r="D163" s="56">
        <v>13.3</v>
      </c>
      <c r="E163" s="56"/>
    </row>
    <row r="164" spans="4:5" ht="12.75" hidden="1">
      <c r="D164" s="57">
        <v>13.4</v>
      </c>
      <c r="E164" s="56"/>
    </row>
    <row r="165" spans="4:5" ht="12.75" hidden="1">
      <c r="D165" s="57">
        <v>13.5</v>
      </c>
      <c r="E165" s="56"/>
    </row>
    <row r="166" spans="4:5" ht="12.75" hidden="1">
      <c r="D166" s="56">
        <v>13.6</v>
      </c>
      <c r="E166" s="56"/>
    </row>
    <row r="167" spans="4:5" ht="12.75" hidden="1">
      <c r="D167" s="57">
        <v>13.7</v>
      </c>
      <c r="E167" s="56"/>
    </row>
    <row r="168" spans="4:5" ht="12.75" hidden="1">
      <c r="D168" s="57">
        <v>13.8</v>
      </c>
      <c r="E168" s="56"/>
    </row>
    <row r="169" spans="4:5" ht="12.75" hidden="1">
      <c r="D169" s="56">
        <v>13.9</v>
      </c>
      <c r="E169" s="56"/>
    </row>
    <row r="170" spans="4:5" ht="12.75" hidden="1">
      <c r="D170" s="57">
        <v>14</v>
      </c>
      <c r="E170" s="56"/>
    </row>
    <row r="171" spans="4:5" ht="12.75" hidden="1">
      <c r="D171" s="57">
        <v>14.1</v>
      </c>
      <c r="E171" s="56"/>
    </row>
    <row r="172" spans="4:5" ht="12.75" hidden="1">
      <c r="D172" s="56">
        <v>14.2</v>
      </c>
      <c r="E172" s="56"/>
    </row>
    <row r="173" spans="4:5" ht="12.75" hidden="1">
      <c r="D173" s="57">
        <v>14.3</v>
      </c>
      <c r="E173" s="56"/>
    </row>
    <row r="174" spans="4:5" ht="12.75" hidden="1">
      <c r="D174" s="57">
        <v>14.4</v>
      </c>
      <c r="E174" s="56"/>
    </row>
    <row r="175" spans="4:5" ht="12.75" hidden="1">
      <c r="D175" s="56">
        <v>14.5</v>
      </c>
      <c r="E175" s="56"/>
    </row>
    <row r="176" spans="4:5" ht="12.75" hidden="1">
      <c r="D176" s="57">
        <v>14.6</v>
      </c>
      <c r="E176" s="56"/>
    </row>
    <row r="177" spans="4:5" ht="12.75" hidden="1">
      <c r="D177" s="57">
        <v>14.7</v>
      </c>
      <c r="E177" s="56"/>
    </row>
    <row r="178" spans="4:5" ht="12.75" hidden="1">
      <c r="D178" s="56">
        <v>14.8</v>
      </c>
      <c r="E178" s="56"/>
    </row>
    <row r="179" spans="4:5" ht="12.75" hidden="1">
      <c r="D179" s="57">
        <v>14.9</v>
      </c>
      <c r="E179" s="56"/>
    </row>
    <row r="180" spans="4:5" ht="12.75" hidden="1">
      <c r="D180" s="57">
        <v>15</v>
      </c>
      <c r="E180" s="56"/>
    </row>
    <row r="181" spans="4:5" ht="12.75" hidden="1">
      <c r="D181" s="56">
        <v>15.1</v>
      </c>
      <c r="E181" s="56"/>
    </row>
    <row r="182" spans="4:5" ht="12.75" hidden="1">
      <c r="D182" s="57">
        <v>15.2</v>
      </c>
      <c r="E182" s="56"/>
    </row>
    <row r="183" spans="4:5" ht="12.75" hidden="1">
      <c r="D183" s="57">
        <v>15.3</v>
      </c>
      <c r="E183" s="56"/>
    </row>
    <row r="184" spans="4:5" ht="12.75" hidden="1">
      <c r="D184" s="56">
        <v>15.4</v>
      </c>
      <c r="E184" s="56"/>
    </row>
    <row r="185" spans="4:5" ht="12.75" hidden="1">
      <c r="D185" s="57">
        <v>15.5</v>
      </c>
      <c r="E185" s="56"/>
    </row>
    <row r="186" spans="4:5" ht="12.75" hidden="1">
      <c r="D186" s="57">
        <v>15.6</v>
      </c>
      <c r="E186" s="56"/>
    </row>
    <row r="187" spans="4:5" ht="12.75" hidden="1">
      <c r="D187" s="56">
        <v>15.7</v>
      </c>
      <c r="E187" s="56"/>
    </row>
    <row r="188" spans="4:5" ht="12.75" hidden="1">
      <c r="D188" s="57">
        <v>15.8</v>
      </c>
      <c r="E188" s="56"/>
    </row>
    <row r="189" spans="4:5" ht="12.75" hidden="1">
      <c r="D189" s="57">
        <v>15.9</v>
      </c>
      <c r="E189" s="56"/>
    </row>
    <row r="190" spans="4:5" ht="12.75" hidden="1">
      <c r="D190" s="56">
        <v>16</v>
      </c>
      <c r="E190" s="56"/>
    </row>
    <row r="191" spans="4:5" ht="12.75" hidden="1">
      <c r="D191" s="57">
        <v>16.1</v>
      </c>
      <c r="E191" s="56"/>
    </row>
    <row r="192" spans="4:5" ht="12.75" hidden="1">
      <c r="D192" s="57">
        <v>16.2</v>
      </c>
      <c r="E192" s="56"/>
    </row>
    <row r="193" spans="4:5" ht="12.75" hidden="1">
      <c r="D193" s="56">
        <v>16.3</v>
      </c>
      <c r="E193" s="56"/>
    </row>
    <row r="194" spans="4:5" ht="12.75" hidden="1">
      <c r="D194" s="57">
        <v>16.4</v>
      </c>
      <c r="E194" s="56"/>
    </row>
    <row r="195" spans="4:5" ht="12.75" hidden="1">
      <c r="D195" s="57">
        <v>16.5</v>
      </c>
      <c r="E195" s="56"/>
    </row>
    <row r="196" spans="4:5" ht="12.75" hidden="1">
      <c r="D196" s="56">
        <v>16.6</v>
      </c>
      <c r="E196" s="56"/>
    </row>
    <row r="197" spans="4:5" ht="12.75" hidden="1">
      <c r="D197" s="57">
        <v>16.7</v>
      </c>
      <c r="E197" s="56"/>
    </row>
    <row r="198" spans="4:5" ht="12.75" hidden="1">
      <c r="D198" s="57">
        <v>16.8</v>
      </c>
      <c r="E198" s="56"/>
    </row>
    <row r="199" spans="4:5" ht="12.75" hidden="1">
      <c r="D199" s="56">
        <v>16.9</v>
      </c>
      <c r="E199" s="56"/>
    </row>
    <row r="200" spans="4:5" ht="12.75" hidden="1">
      <c r="D200" s="57">
        <v>17</v>
      </c>
      <c r="E200" s="56"/>
    </row>
    <row r="201" spans="4:5" ht="12.75" hidden="1">
      <c r="D201" s="57">
        <v>17.1</v>
      </c>
      <c r="E201" s="56"/>
    </row>
    <row r="202" spans="4:5" ht="12.75" hidden="1">
      <c r="D202" s="56">
        <v>17.2</v>
      </c>
      <c r="E202" s="56"/>
    </row>
    <row r="203" spans="4:5" ht="12.75" hidden="1">
      <c r="D203" s="57">
        <v>17.3</v>
      </c>
      <c r="E203" s="56"/>
    </row>
    <row r="204" spans="4:5" ht="12.75" hidden="1">
      <c r="D204" s="57">
        <v>17.4</v>
      </c>
      <c r="E204" s="56"/>
    </row>
    <row r="205" spans="4:5" ht="12.75" hidden="1">
      <c r="D205" s="56">
        <v>17.5</v>
      </c>
      <c r="E205" s="56"/>
    </row>
    <row r="206" spans="4:5" ht="12.75" hidden="1">
      <c r="D206" s="57">
        <v>17.6</v>
      </c>
      <c r="E206" s="56"/>
    </row>
    <row r="207" spans="4:5" ht="12.75" hidden="1">
      <c r="D207" s="57">
        <v>17.7</v>
      </c>
      <c r="E207" s="56"/>
    </row>
    <row r="208" spans="4:5" ht="12.75" hidden="1">
      <c r="D208" s="56">
        <v>17.8</v>
      </c>
      <c r="E208" s="56"/>
    </row>
    <row r="209" spans="4:5" ht="12.75" hidden="1">
      <c r="D209" s="57">
        <v>17.9</v>
      </c>
      <c r="E209" s="56"/>
    </row>
    <row r="210" spans="4:5" ht="12.75" hidden="1">
      <c r="D210" s="57">
        <v>18</v>
      </c>
      <c r="E210" s="56"/>
    </row>
    <row r="211" spans="4:5" ht="12.75" hidden="1">
      <c r="D211" s="56">
        <v>18.1</v>
      </c>
      <c r="E211" s="56"/>
    </row>
    <row r="212" spans="4:5" ht="12.75" hidden="1">
      <c r="D212" s="57">
        <v>18.2</v>
      </c>
      <c r="E212" s="56"/>
    </row>
    <row r="213" spans="4:5" ht="12.75" hidden="1">
      <c r="D213" s="57">
        <v>18.3</v>
      </c>
      <c r="E213" s="56"/>
    </row>
    <row r="214" spans="4:5" ht="12.75" hidden="1">
      <c r="D214" s="56">
        <v>18.4</v>
      </c>
      <c r="E214" s="56"/>
    </row>
    <row r="215" spans="4:5" ht="12.75" hidden="1">
      <c r="D215" s="57">
        <v>18.5</v>
      </c>
      <c r="E215" s="56"/>
    </row>
    <row r="216" spans="4:5" ht="12.75" hidden="1">
      <c r="D216" s="57">
        <v>18.6</v>
      </c>
      <c r="E216" s="56"/>
    </row>
    <row r="217" spans="4:5" ht="12.75" hidden="1">
      <c r="D217" s="56">
        <v>18.7</v>
      </c>
      <c r="E217" s="56"/>
    </row>
    <row r="218" spans="4:5" ht="12.75" hidden="1">
      <c r="D218" s="57">
        <v>18.8</v>
      </c>
      <c r="E218" s="56"/>
    </row>
    <row r="219" spans="4:5" ht="12.75" hidden="1">
      <c r="D219" s="57">
        <v>18.9</v>
      </c>
      <c r="E219" s="56"/>
    </row>
    <row r="220" spans="4:5" ht="12.75" hidden="1">
      <c r="D220" s="56">
        <v>19</v>
      </c>
      <c r="E220" s="56"/>
    </row>
    <row r="221" spans="4:5" ht="12.75" hidden="1">
      <c r="D221" s="57">
        <v>19.1</v>
      </c>
      <c r="E221" s="56"/>
    </row>
    <row r="222" spans="4:5" ht="12.75" hidden="1">
      <c r="D222" s="57">
        <v>19.2</v>
      </c>
      <c r="E222" s="56"/>
    </row>
    <row r="223" spans="4:5" ht="12.75" hidden="1">
      <c r="D223" s="56">
        <v>19.3</v>
      </c>
      <c r="E223" s="56"/>
    </row>
    <row r="224" spans="4:5" ht="12.75" hidden="1">
      <c r="D224" s="57">
        <v>19.4</v>
      </c>
      <c r="E224" s="56"/>
    </row>
    <row r="225" spans="4:5" ht="12.75" hidden="1">
      <c r="D225" s="57">
        <v>19.5</v>
      </c>
      <c r="E225" s="56"/>
    </row>
    <row r="226" spans="4:5" ht="12.75" hidden="1">
      <c r="D226" s="56">
        <v>19.6</v>
      </c>
      <c r="E226" s="56"/>
    </row>
    <row r="227" spans="4:5" ht="12.75" hidden="1">
      <c r="D227" s="57">
        <v>19.7</v>
      </c>
      <c r="E227" s="56"/>
    </row>
    <row r="228" spans="4:5" ht="12.75" hidden="1">
      <c r="D228" s="57">
        <v>19.8</v>
      </c>
      <c r="E228" s="56"/>
    </row>
    <row r="229" spans="4:5" ht="12.75" hidden="1">
      <c r="D229" s="56">
        <v>19.9</v>
      </c>
      <c r="E229" s="56"/>
    </row>
    <row r="230" spans="4:5" ht="12.75" hidden="1">
      <c r="D230" s="57">
        <v>20</v>
      </c>
      <c r="E230" s="56"/>
    </row>
    <row r="231" ht="12.75" hidden="1"/>
    <row r="232" ht="12.75" hidden="1"/>
    <row r="233" ht="12.75" hidden="1"/>
    <row r="234" ht="12.75" hidden="1"/>
    <row r="235" ht="12.75" hidden="1"/>
    <row r="236" ht="12.75" hidden="1"/>
    <row r="237" ht="12.75" hidden="1"/>
    <row r="238" ht="12.75" hidden="1"/>
    <row r="239" ht="12.75" hidden="1"/>
    <row r="240" ht="12.75" hidden="1"/>
    <row r="241" ht="12.75" hidden="1"/>
    <row r="242" ht="12.75" hidden="1"/>
    <row r="243" ht="12.75" hidden="1"/>
    <row r="244" ht="12.75" hidden="1"/>
    <row r="245" ht="12.75" hidden="1"/>
    <row r="246" ht="12.75" hidden="1"/>
    <row r="247" ht="12.75" hidden="1"/>
    <row r="248" ht="12.75" hidden="1"/>
    <row r="249" ht="12.75" hidden="1"/>
    <row r="250" ht="12.75" hidden="1"/>
    <row r="251" ht="12.75" hidden="1"/>
    <row r="252" ht="12.75" hidden="1"/>
    <row r="253" ht="12.75" hidden="1"/>
    <row r="254" ht="12.75" hidden="1"/>
    <row r="255" ht="12.75" hidden="1"/>
    <row r="256" ht="12.75" hidden="1"/>
    <row r="257" ht="12.75" hidden="1"/>
    <row r="258" ht="12.75" hidden="1"/>
    <row r="259" ht="12.75" hidden="1"/>
    <row r="260" ht="12.75" hidden="1"/>
    <row r="261" ht="12.75" hidden="1"/>
    <row r="262" ht="12.75" hidden="1"/>
    <row r="263" ht="12.75" hidden="1"/>
    <row r="264" ht="12.75" hidden="1"/>
    <row r="265" ht="12.75" hidden="1"/>
    <row r="266" ht="12.75" hidden="1"/>
    <row r="267" ht="12.75" hidden="1"/>
    <row r="268" ht="12.75" hidden="1"/>
    <row r="269" ht="12.75" hidden="1"/>
    <row r="270" ht="12.75" hidden="1"/>
    <row r="271" ht="12.75" hidden="1"/>
    <row r="272" ht="12.75" hidden="1"/>
    <row r="273" ht="12.75" hidden="1"/>
    <row r="274" ht="12.75" hidden="1"/>
    <row r="275" ht="12.75" hidden="1"/>
    <row r="276" ht="12.75" hidden="1"/>
    <row r="277" ht="12.75" hidden="1"/>
    <row r="278" ht="12.75" hidden="1"/>
    <row r="279" ht="12.75" hidden="1"/>
    <row r="280" ht="12.75" hidden="1"/>
    <row r="281" ht="12.75" hidden="1"/>
    <row r="282" ht="12.75" hidden="1"/>
    <row r="283" ht="12.75" hidden="1"/>
    <row r="284" ht="12.75" hidden="1"/>
    <row r="285" ht="12.75" hidden="1"/>
    <row r="286" ht="12.75" hidden="1"/>
    <row r="287" ht="12.75" hidden="1"/>
    <row r="288" ht="12.75" hidden="1"/>
    <row r="289" ht="12.75" hidden="1"/>
    <row r="290" ht="12.75" hidden="1"/>
    <row r="291" ht="12.75" hidden="1"/>
    <row r="292" ht="12.75" hidden="1"/>
    <row r="293" ht="12.75" hidden="1"/>
    <row r="294" ht="12.75" hidden="1"/>
    <row r="295" ht="12.75" hidden="1"/>
    <row r="296" ht="12.75" hidden="1"/>
    <row r="297" ht="12.75" hidden="1"/>
    <row r="298" ht="12.75" hidden="1"/>
    <row r="299" ht="12.75" hidden="1"/>
    <row r="300" ht="12.75" hidden="1"/>
    <row r="301" ht="12.75" hidden="1"/>
    <row r="302" ht="12.75" hidden="1"/>
    <row r="303" ht="12.75" hidden="1"/>
    <row r="304" ht="12.75" hidden="1"/>
    <row r="305" ht="12.75" hidden="1"/>
    <row r="306" ht="12.75" hidden="1"/>
    <row r="307" ht="12.75" hidden="1"/>
    <row r="308" ht="12.75" hidden="1"/>
    <row r="309" ht="12.75" hidden="1"/>
    <row r="310" ht="12.75" hidden="1"/>
    <row r="311" ht="12.75" hidden="1"/>
    <row r="312" ht="12.75" hidden="1"/>
    <row r="313" ht="12.75" hidden="1"/>
    <row r="314" ht="12.75" hidden="1"/>
    <row r="315" ht="12.75" hidden="1"/>
    <row r="316" ht="12.75" hidden="1"/>
    <row r="317" ht="12.75" hidden="1"/>
    <row r="318" ht="12.75" hidden="1"/>
    <row r="319" ht="12.75" hidden="1"/>
    <row r="320" ht="12.75" hidden="1"/>
    <row r="321" ht="12.75" hidden="1"/>
    <row r="322" ht="12.75" hidden="1"/>
    <row r="323" ht="12.75" hidden="1"/>
    <row r="324" ht="12.75" hidden="1"/>
    <row r="325" ht="12.75" hidden="1"/>
    <row r="326" ht="12.75" hidden="1"/>
    <row r="327" ht="12.75" hidden="1"/>
    <row r="328" ht="12.75" hidden="1"/>
    <row r="329" ht="12.75" hidden="1"/>
    <row r="330" ht="12.75" hidden="1"/>
    <row r="331" ht="12.75" hidden="1"/>
    <row r="332" ht="12.75" hidden="1"/>
    <row r="333" ht="12.75" hidden="1"/>
    <row r="334" ht="12.75" hidden="1"/>
    <row r="335" ht="12.75" hidden="1"/>
    <row r="336" ht="12.75" hidden="1"/>
    <row r="337" ht="12.75" hidden="1"/>
    <row r="338" ht="12.75" hidden="1"/>
    <row r="339" ht="12.75" hidden="1"/>
    <row r="340" ht="12.75" hidden="1"/>
    <row r="341" ht="12.75" hidden="1"/>
    <row r="342" ht="12.75" hidden="1"/>
    <row r="343" ht="12.75" hidden="1"/>
    <row r="344" ht="12.75" hidden="1"/>
    <row r="345" ht="12.75" hidden="1"/>
    <row r="346" ht="12.75" hidden="1"/>
    <row r="347" ht="12.75" hidden="1"/>
    <row r="348" ht="12.75" hidden="1"/>
    <row r="349" ht="12.75" hidden="1"/>
    <row r="350" ht="12.75" hidden="1"/>
    <row r="351" ht="12.75" hidden="1"/>
    <row r="352" ht="12.75" hidden="1"/>
    <row r="353" ht="12.75" hidden="1"/>
    <row r="354" ht="12.75" hidden="1"/>
    <row r="355" ht="12.75" hidden="1"/>
    <row r="356" ht="12.75" hidden="1"/>
    <row r="357" ht="12.75" hidden="1"/>
    <row r="358" ht="12.75" hidden="1"/>
    <row r="359" ht="12.75" hidden="1"/>
    <row r="360" ht="12.75" hidden="1"/>
    <row r="361" ht="12.75" hidden="1"/>
    <row r="362" ht="12.75" hidden="1"/>
    <row r="363" ht="12.75" hidden="1"/>
    <row r="364" ht="12.75" hidden="1"/>
    <row r="365" ht="12.75" hidden="1"/>
    <row r="366" ht="12.75" hidden="1"/>
    <row r="367" ht="12.75" hidden="1"/>
    <row r="368" ht="12.75" hidden="1"/>
    <row r="369" ht="12.75" hidden="1"/>
    <row r="370" ht="12.75" hidden="1"/>
    <row r="371" ht="12.75" hidden="1"/>
    <row r="372" ht="12.75" hidden="1"/>
    <row r="373" ht="12.75" hidden="1"/>
    <row r="374" ht="12.75" hidden="1"/>
    <row r="375" ht="12.75" hidden="1"/>
    <row r="376" ht="12.75" hidden="1"/>
    <row r="377" ht="12.75" hidden="1"/>
    <row r="378" ht="12.75" hidden="1"/>
    <row r="379" ht="12.75" hidden="1"/>
    <row r="380" ht="12.75" hidden="1"/>
    <row r="381" ht="12.75" hidden="1"/>
    <row r="382" ht="12.75" hidden="1"/>
    <row r="383" ht="12.75" hidden="1"/>
    <row r="384" ht="12.75" hidden="1"/>
    <row r="385" ht="12.75" hidden="1"/>
    <row r="386" ht="12.75" hidden="1"/>
    <row r="387" ht="12.75" hidden="1"/>
    <row r="388" ht="12.75" hidden="1"/>
    <row r="389" ht="12.75" hidden="1"/>
    <row r="390" ht="12.75" hidden="1"/>
    <row r="391" ht="12.75" hidden="1"/>
    <row r="392" ht="12.75" hidden="1"/>
    <row r="393" ht="12.75" hidden="1"/>
    <row r="394" ht="12.75" hidden="1"/>
    <row r="395" ht="12.75" hidden="1"/>
    <row r="396" ht="12.75" hidden="1"/>
    <row r="397" ht="12.75" hidden="1"/>
    <row r="398" ht="12.75" hidden="1"/>
    <row r="399" ht="12.75" hidden="1"/>
    <row r="400" ht="12.75" hidden="1"/>
    <row r="401" ht="12.75" hidden="1"/>
    <row r="402" ht="12.75" hidden="1"/>
    <row r="403" ht="12.75" hidden="1"/>
    <row r="404" ht="12.75" hidden="1"/>
    <row r="405" ht="12.75" hidden="1"/>
    <row r="406" ht="12.75" hidden="1"/>
    <row r="407" ht="12.75" hidden="1"/>
    <row r="408" ht="12.75" hidden="1"/>
    <row r="409" ht="12.75" hidden="1"/>
    <row r="410" ht="12.75" hidden="1"/>
    <row r="411" ht="12.75" hidden="1"/>
    <row r="412" ht="12.75" hidden="1"/>
    <row r="413" ht="12.75" hidden="1"/>
    <row r="414" ht="12.75" hidden="1"/>
    <row r="415" ht="12.75" hidden="1"/>
    <row r="416" ht="12.75" hidden="1"/>
    <row r="417" ht="12.75" hidden="1"/>
    <row r="418" ht="12.75" hidden="1"/>
    <row r="419" ht="12.75" hidden="1"/>
    <row r="420" ht="12.75" hidden="1"/>
    <row r="421" ht="12.75" hidden="1"/>
    <row r="422" ht="12.75" hidden="1"/>
    <row r="423" ht="12.75" hidden="1"/>
    <row r="424" ht="12.75" hidden="1"/>
    <row r="425" ht="12.75" hidden="1"/>
    <row r="426" ht="12.75" hidden="1"/>
    <row r="427" ht="12.75" hidden="1"/>
    <row r="428" ht="12.75" hidden="1"/>
    <row r="429" ht="12.75" hidden="1"/>
    <row r="430" ht="12.75" hidden="1"/>
    <row r="431" ht="12.75" hidden="1"/>
    <row r="432" ht="12.75" hidden="1"/>
    <row r="433" ht="12.75" hidden="1"/>
    <row r="434" ht="12.75" hidden="1"/>
    <row r="435" ht="12.75" hidden="1"/>
    <row r="436" ht="12.75" hidden="1"/>
    <row r="437" ht="12.75" hidden="1"/>
    <row r="438" ht="12.75" hidden="1"/>
    <row r="439" ht="12.75" hidden="1"/>
    <row r="440" ht="12.75" hidden="1"/>
    <row r="441" ht="12.75" hidden="1"/>
    <row r="442" ht="12.75" hidden="1"/>
    <row r="443" ht="12.75" hidden="1"/>
    <row r="444" ht="12.75" hidden="1"/>
    <row r="445" ht="12.75" hidden="1"/>
    <row r="446" ht="12.75" hidden="1"/>
    <row r="447" ht="12.75" hidden="1"/>
    <row r="448" ht="12.75" hidden="1"/>
    <row r="449" ht="12.75" hidden="1"/>
    <row r="450" ht="12.75" hidden="1"/>
    <row r="451" ht="12.75" hidden="1"/>
    <row r="452" ht="12.75" hidden="1"/>
    <row r="453" ht="12.75" hidden="1"/>
    <row r="454" ht="12.75" hidden="1"/>
    <row r="455" ht="12.75" hidden="1"/>
    <row r="456" ht="12.75" hidden="1"/>
    <row r="457" ht="12.75" hidden="1"/>
    <row r="458" ht="12.75" hidden="1"/>
    <row r="459" ht="12.75" hidden="1"/>
    <row r="460" ht="12.75" hidden="1"/>
    <row r="461" ht="12.75" hidden="1"/>
    <row r="462" ht="12.75" hidden="1"/>
    <row r="463" ht="12.75" hidden="1"/>
    <row r="464" ht="12.75" hidden="1"/>
    <row r="465" ht="12.75" hidden="1"/>
    <row r="466" ht="12.75" hidden="1"/>
    <row r="467" ht="12.75" hidden="1"/>
    <row r="468" ht="12.75" hidden="1"/>
    <row r="469" ht="12.75" hidden="1"/>
    <row r="470" ht="12.75" hidden="1"/>
    <row r="471" ht="12.75" hidden="1"/>
    <row r="472" ht="12.75" hidden="1"/>
    <row r="473" ht="12.75" hidden="1"/>
    <row r="474" ht="12.75" hidden="1"/>
    <row r="475" ht="12.75" hidden="1"/>
    <row r="476" ht="12.75" hidden="1"/>
    <row r="477" ht="12.75" hidden="1"/>
    <row r="478" ht="12.75" hidden="1"/>
    <row r="479" ht="12.75" hidden="1"/>
    <row r="480" ht="12.75" hidden="1"/>
    <row r="481" ht="12.75" hidden="1"/>
    <row r="482" ht="12.75" hidden="1"/>
    <row r="483" ht="12.75" hidden="1"/>
    <row r="484" ht="12.75" hidden="1"/>
    <row r="485" ht="12.75" hidden="1"/>
    <row r="486" ht="12.75" hidden="1"/>
    <row r="487" ht="12.75" hidden="1"/>
    <row r="488" ht="12.75" hidden="1"/>
    <row r="489" ht="12.75" hidden="1"/>
    <row r="490" ht="12.75" hidden="1"/>
    <row r="491" ht="12.75" hidden="1"/>
    <row r="492" ht="12.75" hidden="1"/>
    <row r="493" ht="12.75" hidden="1"/>
    <row r="494" ht="12.75" hidden="1"/>
    <row r="495" ht="12.75" hidden="1"/>
    <row r="496" ht="12.75" hidden="1"/>
    <row r="497" ht="12.75" hidden="1"/>
    <row r="498" ht="12.75" hidden="1"/>
    <row r="499" ht="12.75" hidden="1"/>
    <row r="500" ht="12.75" hidden="1"/>
    <row r="501" ht="12.75" hidden="1"/>
    <row r="502" ht="12.75" hidden="1"/>
    <row r="503" ht="12.75" hidden="1"/>
    <row r="504" ht="12.75" hidden="1"/>
    <row r="505" ht="12.75" hidden="1"/>
    <row r="506" ht="12.75" hidden="1"/>
    <row r="507" ht="12.75" hidden="1"/>
    <row r="508" ht="12.75" hidden="1"/>
    <row r="509" ht="12.75" hidden="1"/>
    <row r="510" ht="12.75" hidden="1"/>
    <row r="511" ht="12.75" hidden="1"/>
    <row r="512" ht="12.75" hidden="1"/>
    <row r="513" ht="12.75" hidden="1"/>
    <row r="514" ht="12.75" hidden="1"/>
    <row r="515" ht="12.75" hidden="1"/>
    <row r="516" ht="12.75" hidden="1"/>
    <row r="517" ht="12.75" hidden="1"/>
    <row r="518" ht="12.75" hidden="1"/>
    <row r="519" ht="12.75" hidden="1"/>
    <row r="520" ht="12.75" hidden="1"/>
    <row r="521" ht="12.75" hidden="1"/>
    <row r="522" ht="12.75" hidden="1"/>
    <row r="523" ht="12.75" hidden="1"/>
    <row r="524" ht="12.75" hidden="1"/>
    <row r="525" ht="12.75" hidden="1"/>
    <row r="526" ht="12.75" hidden="1"/>
    <row r="527" ht="12.75" hidden="1"/>
    <row r="528" ht="12.75" hidden="1"/>
    <row r="529" ht="12.75" hidden="1"/>
    <row r="530" ht="12.75" hidden="1"/>
    <row r="531" ht="12.75" hidden="1"/>
    <row r="532" ht="12.75" hidden="1"/>
    <row r="533" ht="12.75" hidden="1"/>
    <row r="534" ht="12.75" hidden="1"/>
    <row r="535" ht="12.75" hidden="1"/>
    <row r="536" ht="12.75" hidden="1"/>
    <row r="537" ht="12.75" hidden="1"/>
    <row r="538" ht="12.75" hidden="1"/>
    <row r="539" ht="12.75" hidden="1"/>
    <row r="540" ht="12.75" hidden="1"/>
    <row r="541" ht="12.75" hidden="1"/>
    <row r="542" ht="12.75" hidden="1"/>
    <row r="543" ht="12.75" hidden="1"/>
    <row r="544" ht="12.75" hidden="1"/>
    <row r="545" ht="12.75" hidden="1"/>
    <row r="546" ht="12.75" hidden="1"/>
    <row r="547" ht="12.75" hidden="1"/>
    <row r="548" ht="12.75" hidden="1"/>
    <row r="549" ht="12.75" hidden="1"/>
    <row r="550" ht="12.75" hidden="1"/>
    <row r="551" ht="12.75" hidden="1"/>
    <row r="552" ht="12.75" hidden="1"/>
    <row r="553" ht="12.75" hidden="1"/>
    <row r="554" ht="12.75" hidden="1"/>
    <row r="555" ht="12.75" hidden="1"/>
    <row r="556" ht="12.75" hidden="1"/>
    <row r="557" ht="12.75" hidden="1"/>
    <row r="558" ht="12.75" hidden="1"/>
    <row r="559" ht="12.75" hidden="1"/>
    <row r="560" ht="12.75" hidden="1"/>
    <row r="561" ht="12.75" hidden="1"/>
    <row r="562" ht="12.75" hidden="1"/>
    <row r="563" ht="12.75" hidden="1"/>
    <row r="564" ht="12.75" hidden="1"/>
    <row r="565" ht="12.75" hidden="1"/>
    <row r="566" ht="12.75" hidden="1"/>
    <row r="567" ht="12.75" hidden="1"/>
    <row r="568" ht="12.75" hidden="1"/>
    <row r="569" ht="12.75" hidden="1"/>
    <row r="570" ht="12.75" hidden="1"/>
    <row r="571" ht="12.75" hidden="1"/>
    <row r="572" ht="12.75" hidden="1"/>
    <row r="573" ht="12.75" hidden="1"/>
    <row r="574" ht="12.75" hidden="1"/>
    <row r="575" ht="12.75" hidden="1"/>
    <row r="576" ht="12.75" hidden="1"/>
    <row r="577" ht="12.75" hidden="1"/>
    <row r="578" ht="12.75" hidden="1"/>
    <row r="579" ht="12.75" hidden="1"/>
    <row r="580" ht="12.75" hidden="1"/>
    <row r="581" ht="12.75" hidden="1"/>
    <row r="582" ht="12.75" hidden="1"/>
    <row r="583" ht="12.75" hidden="1"/>
    <row r="584" ht="12.75" hidden="1"/>
    <row r="585" ht="12.75" hidden="1"/>
    <row r="586" ht="12.75" hidden="1"/>
    <row r="587" ht="12.75" hidden="1"/>
    <row r="588" ht="12.75" hidden="1"/>
    <row r="589" ht="12.75" hidden="1"/>
    <row r="590" ht="12.75" hidden="1"/>
    <row r="591" ht="12.75" hidden="1"/>
    <row r="592" ht="12.75" hidden="1"/>
    <row r="593" ht="12.75" hidden="1"/>
    <row r="594" ht="12.75" hidden="1"/>
    <row r="595" ht="12.75" hidden="1"/>
    <row r="596" ht="12.75" hidden="1"/>
    <row r="597" ht="12.75" hidden="1"/>
    <row r="598" ht="12.75" hidden="1"/>
    <row r="599" ht="12.75" hidden="1"/>
    <row r="600" ht="12.75" hidden="1"/>
    <row r="601" ht="12.75" hidden="1"/>
    <row r="602" ht="12.75" hidden="1"/>
    <row r="603" ht="12.75" hidden="1"/>
    <row r="604" ht="12.75" hidden="1"/>
    <row r="605" ht="12.75" hidden="1"/>
    <row r="606" ht="12.75" hidden="1"/>
    <row r="607" ht="12.75" hidden="1"/>
    <row r="608" ht="12.75" hidden="1"/>
    <row r="609" ht="12.75" hidden="1"/>
    <row r="610" ht="12.75" hidden="1"/>
    <row r="611" ht="12.75" hidden="1"/>
    <row r="612" ht="12.75" hidden="1"/>
    <row r="613" ht="12.75" hidden="1"/>
    <row r="614" ht="12.75" hidden="1"/>
    <row r="615" ht="12.75" hidden="1"/>
    <row r="616" ht="12.75" hidden="1"/>
    <row r="617" ht="12.75" hidden="1"/>
    <row r="618" ht="12.75" hidden="1"/>
    <row r="619" ht="12.75" hidden="1"/>
    <row r="620" ht="12.75" hidden="1"/>
    <row r="621" ht="12.75" hidden="1"/>
    <row r="622" ht="12.75" hidden="1"/>
    <row r="623" ht="12.75" hidden="1"/>
    <row r="624" ht="12.75" hidden="1"/>
    <row r="625" ht="12.75" hidden="1"/>
    <row r="626" ht="12.75" hidden="1"/>
    <row r="627" ht="12.75" hidden="1"/>
    <row r="628" ht="12.75" hidden="1"/>
    <row r="629" ht="12.75" hidden="1"/>
    <row r="630" ht="12.75" hidden="1"/>
    <row r="631" ht="12.75" hidden="1"/>
    <row r="632" ht="12.75" hidden="1"/>
    <row r="633" ht="12.75" hidden="1"/>
    <row r="634" ht="12.75" hidden="1"/>
    <row r="635" ht="12.75" hidden="1"/>
    <row r="636" ht="12.75" hidden="1"/>
    <row r="637" ht="12.75" hidden="1"/>
    <row r="638" ht="12.75" hidden="1"/>
    <row r="639" ht="12.75" hidden="1"/>
    <row r="640" ht="12.75" hidden="1"/>
    <row r="641" ht="12.75" hidden="1"/>
    <row r="642" ht="12.75" hidden="1"/>
    <row r="643" ht="12.75" hidden="1"/>
    <row r="644" ht="12.75" hidden="1"/>
    <row r="645" ht="12.75" hidden="1"/>
    <row r="646" ht="12.75" hidden="1"/>
    <row r="647" ht="12.75" hidden="1"/>
    <row r="648" ht="12.75" hidden="1"/>
    <row r="649" ht="12.75" hidden="1"/>
    <row r="650" ht="12.75" hidden="1"/>
    <row r="651" ht="12.75" hidden="1"/>
    <row r="652" ht="12.75" hidden="1"/>
    <row r="653" ht="12.75" hidden="1"/>
    <row r="654" ht="12.75" hidden="1"/>
    <row r="655" ht="12.75" hidden="1"/>
    <row r="656" ht="12.75" hidden="1"/>
    <row r="657" ht="12.75" hidden="1"/>
    <row r="658" ht="12.75" hidden="1"/>
    <row r="659" ht="12.75" hidden="1"/>
    <row r="660" ht="12.75" hidden="1"/>
    <row r="661" ht="12.75" hidden="1"/>
    <row r="662" ht="12.75" hidden="1"/>
    <row r="663" ht="12.75" hidden="1"/>
    <row r="664" ht="12.75" hidden="1"/>
    <row r="665" ht="12.75" hidden="1"/>
    <row r="666" ht="12.75" hidden="1"/>
    <row r="667" ht="12.75" hidden="1"/>
    <row r="668" ht="12.75" hidden="1"/>
    <row r="669" ht="12.75" hidden="1"/>
    <row r="670" ht="12.75" hidden="1"/>
    <row r="671" ht="12.75" hidden="1"/>
    <row r="672" ht="12.75" hidden="1"/>
    <row r="673" ht="12.75" hidden="1"/>
    <row r="674" ht="12.75" hidden="1"/>
    <row r="675" ht="12.75" hidden="1"/>
    <row r="676" ht="12.75" hidden="1"/>
    <row r="677" ht="12.75" hidden="1"/>
    <row r="678" ht="12.75" hidden="1"/>
    <row r="679" ht="12.75" hidden="1"/>
    <row r="680" ht="12.75" hidden="1"/>
    <row r="681" ht="12.75" hidden="1"/>
    <row r="682" ht="12.75" hidden="1"/>
    <row r="683" ht="12.75" hidden="1"/>
    <row r="684" ht="12.75" hidden="1"/>
    <row r="685" ht="12.75" hidden="1"/>
    <row r="686" ht="12.75" hidden="1"/>
    <row r="687" ht="12.75" hidden="1"/>
    <row r="688" ht="12.75" hidden="1"/>
    <row r="689" ht="12.75" hidden="1"/>
    <row r="690" ht="12.75" hidden="1"/>
    <row r="691" ht="12.75" hidden="1"/>
    <row r="692" ht="12.75" hidden="1"/>
    <row r="693" ht="12.75" hidden="1"/>
    <row r="694" ht="12.75" hidden="1"/>
    <row r="695" ht="12.75" hidden="1"/>
    <row r="696" ht="12.75" hidden="1"/>
    <row r="697" ht="12.75" hidden="1"/>
    <row r="698" ht="12.75" hidden="1"/>
    <row r="699" ht="12.75" hidden="1"/>
    <row r="700" ht="12.75" hidden="1"/>
    <row r="701" ht="12.75" hidden="1"/>
    <row r="702" ht="12.75" hidden="1"/>
    <row r="703" ht="12.75" hidden="1"/>
    <row r="704" ht="12.75" hidden="1"/>
    <row r="705" ht="12.75" hidden="1"/>
    <row r="706" ht="12.75" hidden="1"/>
    <row r="707" ht="12.75" hidden="1"/>
    <row r="708" ht="12.75" hidden="1"/>
    <row r="709" ht="12.75" hidden="1"/>
    <row r="710" ht="12.75" hidden="1"/>
    <row r="711" ht="12.75" hidden="1"/>
    <row r="712" ht="12.75" hidden="1"/>
    <row r="713" ht="12.75" hidden="1"/>
    <row r="714" ht="12.75" hidden="1"/>
    <row r="715" ht="12.75" hidden="1"/>
    <row r="716" ht="12.75" hidden="1"/>
    <row r="717" ht="12.75" hidden="1"/>
    <row r="718" ht="12.75" hidden="1"/>
    <row r="719" ht="12.75" hidden="1"/>
    <row r="720" ht="12.75" hidden="1"/>
    <row r="721" ht="12.75" hidden="1"/>
    <row r="722" ht="12.75" hidden="1"/>
    <row r="723" ht="12.75" hidden="1"/>
    <row r="724" ht="12.75" hidden="1"/>
    <row r="725" ht="12.75" hidden="1"/>
    <row r="726" ht="12.75" hidden="1"/>
    <row r="727" ht="12.75" hidden="1"/>
    <row r="728" ht="12.75" hidden="1"/>
    <row r="729" ht="12.75" hidden="1"/>
    <row r="730" ht="12.75" hidden="1"/>
    <row r="731" ht="12.75" hidden="1"/>
    <row r="732" ht="12.75" hidden="1"/>
    <row r="733" ht="12.75" hidden="1"/>
    <row r="734" ht="12.75" hidden="1"/>
    <row r="735" ht="12.75" hidden="1"/>
    <row r="736" ht="12.75" hidden="1"/>
    <row r="737" ht="12.75" hidden="1"/>
    <row r="738" ht="12.75" hidden="1"/>
    <row r="739" ht="12.75" hidden="1"/>
    <row r="740" ht="12.75" hidden="1"/>
    <row r="741" ht="12.75" hidden="1"/>
    <row r="742" ht="12.75" hidden="1"/>
    <row r="743" ht="12.75" hidden="1"/>
    <row r="744" ht="12.75" hidden="1"/>
    <row r="745" ht="12.75" hidden="1"/>
    <row r="746" ht="12.75" hidden="1"/>
    <row r="747" ht="12.75" hidden="1"/>
    <row r="748" ht="12.75" hidden="1"/>
    <row r="749" ht="12.75" hidden="1"/>
    <row r="750" ht="12.75" hidden="1"/>
    <row r="751" ht="12.75" hidden="1"/>
    <row r="752" ht="12.75" hidden="1"/>
    <row r="753" ht="12.75" hidden="1"/>
    <row r="754" ht="12.75" hidden="1"/>
    <row r="755" ht="12.75" hidden="1"/>
    <row r="756" ht="12.75" hidden="1"/>
    <row r="757" ht="12.75" hidden="1"/>
    <row r="758" ht="12.75" hidden="1"/>
    <row r="759" ht="12.75" hidden="1"/>
    <row r="760" ht="12.75" hidden="1"/>
    <row r="761" ht="12.75" hidden="1"/>
    <row r="762" ht="12.75" hidden="1"/>
    <row r="763" ht="12.75" hidden="1"/>
    <row r="764" ht="12.75" hidden="1"/>
    <row r="765" ht="12.75" hidden="1"/>
    <row r="766" ht="12.75" hidden="1"/>
    <row r="767" ht="12.75" hidden="1"/>
    <row r="768" ht="12.75" hidden="1"/>
    <row r="769" ht="12.75" hidden="1"/>
    <row r="770" ht="12.75" hidden="1"/>
    <row r="771" ht="12.75" hidden="1"/>
    <row r="772" ht="12.75" hidden="1"/>
    <row r="773" ht="12.75" hidden="1"/>
    <row r="774" ht="12.75" hidden="1"/>
    <row r="775" ht="12.75" hidden="1"/>
    <row r="776" ht="12.75" hidden="1"/>
    <row r="777" ht="12.75" hidden="1"/>
    <row r="778" ht="12.75" hidden="1"/>
    <row r="779" ht="12.75" hidden="1"/>
    <row r="780" ht="12.75" hidden="1"/>
    <row r="781" ht="12.75" hidden="1"/>
    <row r="782" ht="12.75" hidden="1"/>
    <row r="783" ht="12.75" hidden="1"/>
    <row r="784" ht="12.75" hidden="1"/>
    <row r="785" ht="12.75" hidden="1"/>
    <row r="786" ht="12.75" hidden="1"/>
    <row r="787" ht="12.75" hidden="1"/>
    <row r="788" ht="12.75" hidden="1"/>
    <row r="789" ht="12.75" hidden="1"/>
    <row r="790" ht="12.75" hidden="1"/>
    <row r="791" ht="12.75" hidden="1"/>
    <row r="792" ht="12.75" hidden="1"/>
    <row r="793" ht="12.75" hidden="1"/>
    <row r="794" ht="12.75" hidden="1"/>
    <row r="795" ht="12.75" hidden="1"/>
    <row r="796" ht="12.75" hidden="1"/>
    <row r="797" ht="12.75" hidden="1"/>
    <row r="798" ht="12.75" hidden="1"/>
    <row r="799" ht="12.75" hidden="1"/>
    <row r="800" ht="12.75" hidden="1"/>
    <row r="801" ht="12.75" hidden="1"/>
    <row r="802" ht="12.75" hidden="1"/>
    <row r="803" ht="12.75" hidden="1"/>
    <row r="804" ht="12.75" hidden="1"/>
    <row r="805" ht="12.75" hidden="1"/>
    <row r="806" ht="12.75" hidden="1"/>
    <row r="807" ht="12.75" hidden="1"/>
    <row r="808" ht="12.75" hidden="1"/>
    <row r="809" ht="12.75" hidden="1"/>
    <row r="810" ht="12.75" hidden="1"/>
    <row r="811" ht="12.75" hidden="1"/>
    <row r="812" ht="12.75" hidden="1"/>
    <row r="813" ht="12.75" hidden="1"/>
    <row r="814" ht="12.75" hidden="1"/>
    <row r="815" ht="12.75" hidden="1"/>
    <row r="816" ht="12.75" hidden="1"/>
    <row r="817" ht="12.75" hidden="1"/>
    <row r="818" ht="12.75" hidden="1"/>
    <row r="819" ht="12.75" hidden="1"/>
    <row r="820" ht="12.75" hidden="1"/>
    <row r="821" ht="12.75" hidden="1"/>
    <row r="822" ht="12.75" hidden="1"/>
    <row r="823" ht="12.75" hidden="1"/>
    <row r="824" ht="12.75" hidden="1"/>
    <row r="825" ht="12.75" hidden="1"/>
    <row r="826" ht="12.75" hidden="1"/>
    <row r="827" ht="12.75" hidden="1"/>
    <row r="828" ht="12.75" hidden="1"/>
    <row r="829" ht="12.75" hidden="1"/>
    <row r="830" ht="12.75" hidden="1"/>
    <row r="831" ht="12.75" hidden="1"/>
    <row r="832" ht="12.75" hidden="1"/>
    <row r="833" ht="12.75" hidden="1"/>
    <row r="834" ht="12.75" hidden="1"/>
    <row r="835" ht="12.75" hidden="1"/>
    <row r="836" ht="12.75" hidden="1"/>
    <row r="837" ht="12.75" hidden="1"/>
    <row r="838" ht="12.75" hidden="1"/>
    <row r="839" ht="12.75" hidden="1"/>
    <row r="840" ht="12.75" hidden="1"/>
    <row r="841" ht="12.75" hidden="1"/>
    <row r="842" ht="12.75" hidden="1"/>
    <row r="843" ht="12.75" hidden="1"/>
    <row r="844" ht="12.75" hidden="1"/>
    <row r="845" ht="12.75" hidden="1"/>
    <row r="846" ht="12.75" hidden="1"/>
    <row r="847" ht="12.75" hidden="1"/>
    <row r="848" ht="12.75" hidden="1"/>
    <row r="849" ht="12.75" hidden="1"/>
    <row r="850" ht="12.75" hidden="1"/>
    <row r="851" ht="12.75" hidden="1"/>
    <row r="852" ht="12.75" hidden="1"/>
    <row r="853" ht="12.75" hidden="1"/>
    <row r="854" ht="12.75" hidden="1"/>
    <row r="855" ht="12.75" hidden="1"/>
    <row r="856" ht="12.75" hidden="1"/>
    <row r="857" ht="12.75" hidden="1"/>
    <row r="858" ht="12.75" hidden="1"/>
    <row r="859" ht="12.75" hidden="1"/>
    <row r="860" ht="12.75" hidden="1"/>
    <row r="861" ht="12.75" hidden="1"/>
    <row r="862" ht="12.75" hidden="1"/>
    <row r="863" ht="12.75" hidden="1"/>
    <row r="864" ht="12.75" hidden="1"/>
    <row r="865" ht="12.75" hidden="1"/>
    <row r="866" ht="12.75" hidden="1"/>
    <row r="867" ht="12.75" hidden="1"/>
    <row r="868" ht="12.75" hidden="1"/>
    <row r="869" ht="12.75" hidden="1"/>
    <row r="870" ht="12.75" hidden="1"/>
    <row r="871" ht="12.75" hidden="1"/>
    <row r="872" ht="12.75" hidden="1"/>
    <row r="873" ht="12.75" hidden="1"/>
    <row r="874" ht="12.75" hidden="1"/>
    <row r="875" ht="12.75" hidden="1"/>
    <row r="876" ht="12.75" hidden="1"/>
    <row r="877" ht="12.75" hidden="1"/>
    <row r="878" ht="12.75" hidden="1"/>
    <row r="879" ht="12.75" hidden="1"/>
    <row r="880" ht="12.75" hidden="1"/>
    <row r="881" ht="12.75" hidden="1"/>
    <row r="882" ht="12.75" hidden="1"/>
    <row r="883" ht="12.75" hidden="1"/>
    <row r="884" ht="12.75" hidden="1"/>
    <row r="885" ht="12.75" hidden="1"/>
    <row r="886" ht="12.75" hidden="1"/>
    <row r="887" ht="12.75" hidden="1"/>
    <row r="888" ht="12.75" hidden="1"/>
    <row r="889" ht="12.75" hidden="1"/>
    <row r="890" ht="12.75" hidden="1"/>
    <row r="891" ht="12.75" hidden="1"/>
    <row r="892" ht="12.75" hidden="1"/>
    <row r="893" ht="12.75" hidden="1"/>
    <row r="894" ht="12.75" hidden="1"/>
    <row r="895" ht="12.75" hidden="1"/>
    <row r="896" ht="12.75" hidden="1"/>
    <row r="897" ht="12.75" hidden="1"/>
    <row r="898" ht="12.75" hidden="1"/>
    <row r="899" ht="12.75" hidden="1"/>
    <row r="900" ht="12.75" hidden="1"/>
    <row r="901" ht="12.75" hidden="1"/>
    <row r="902" ht="12.75" hidden="1"/>
    <row r="903" ht="12.75" hidden="1"/>
    <row r="904" ht="12.75" hidden="1"/>
    <row r="905" ht="12.75" hidden="1"/>
    <row r="906" ht="12.75" hidden="1"/>
    <row r="907" ht="12.75" hidden="1"/>
    <row r="908" ht="12.75" hidden="1"/>
    <row r="909" ht="12.75" hidden="1"/>
    <row r="910" ht="12.75" hidden="1"/>
    <row r="911" ht="12.75" hidden="1"/>
    <row r="912" ht="12.75" hidden="1"/>
    <row r="913" ht="12.75" hidden="1"/>
    <row r="914" ht="12.75" hidden="1"/>
    <row r="915" ht="12.75" hidden="1"/>
    <row r="916" ht="12.75" hidden="1"/>
    <row r="917" ht="12.75" hidden="1"/>
    <row r="918" ht="12.75" hidden="1"/>
    <row r="919" ht="12.75" hidden="1"/>
    <row r="920" ht="12.75" hidden="1"/>
    <row r="921" ht="12.75" hidden="1"/>
    <row r="922" ht="12.75" hidden="1"/>
    <row r="923" ht="12.75" hidden="1"/>
    <row r="924" ht="12.75" hidden="1"/>
    <row r="925" ht="12.75" hidden="1"/>
    <row r="926" ht="12.75" hidden="1"/>
    <row r="927" ht="12.75" hidden="1"/>
    <row r="928" ht="12.75" hidden="1"/>
    <row r="929" ht="12.75" hidden="1"/>
    <row r="930" ht="12.75" hidden="1"/>
    <row r="931" ht="12.75" hidden="1"/>
    <row r="932" ht="12.75" hidden="1"/>
    <row r="933" ht="12.75" hidden="1"/>
    <row r="934" ht="12.75" hidden="1"/>
    <row r="935" ht="12.75" hidden="1"/>
    <row r="936" ht="12.75" hidden="1"/>
    <row r="937" ht="12.75" hidden="1"/>
    <row r="938" ht="12.75" hidden="1"/>
    <row r="939" ht="12.75" hidden="1"/>
    <row r="940" ht="12.75" hidden="1"/>
    <row r="941" ht="12.75" hidden="1"/>
    <row r="942" ht="12.75" hidden="1"/>
    <row r="943" ht="12.75" hidden="1"/>
    <row r="944" ht="12.75" hidden="1"/>
    <row r="945" ht="12.75" hidden="1"/>
    <row r="946" ht="12.75" hidden="1"/>
    <row r="947" ht="12.75" hidden="1"/>
    <row r="948" ht="12.75" hidden="1"/>
    <row r="949" ht="12.75" hidden="1"/>
    <row r="950" ht="12.75" hidden="1"/>
    <row r="951" ht="12.75" hidden="1"/>
    <row r="952" ht="12.75" hidden="1"/>
    <row r="953" ht="12.75" hidden="1"/>
    <row r="954" ht="12.75" hidden="1"/>
    <row r="955" ht="12.75" hidden="1"/>
    <row r="956" ht="12.75" hidden="1"/>
    <row r="957" ht="12.75" hidden="1"/>
    <row r="958" ht="12.75" hidden="1"/>
    <row r="959" ht="12.75" hidden="1"/>
    <row r="960" ht="12.75" hidden="1"/>
    <row r="961" ht="12.75" hidden="1"/>
    <row r="962" ht="12.75" hidden="1"/>
    <row r="963" ht="12.75" hidden="1"/>
    <row r="964" ht="12.75" hidden="1"/>
    <row r="965" ht="12.75" hidden="1"/>
    <row r="966" ht="12.75" hidden="1"/>
    <row r="967" ht="12.75" hidden="1"/>
    <row r="968" ht="12.75" hidden="1"/>
    <row r="969" ht="12.75" hidden="1"/>
    <row r="970" ht="12.75" hidden="1"/>
    <row r="971" ht="12.75" hidden="1"/>
    <row r="972" ht="12.75" hidden="1"/>
    <row r="973" ht="12.75" hidden="1"/>
    <row r="974" ht="12.75" hidden="1"/>
    <row r="975" ht="12.75" hidden="1"/>
    <row r="976" ht="12.75" hidden="1"/>
    <row r="977" ht="12.75" hidden="1"/>
    <row r="978" ht="12.75" hidden="1"/>
    <row r="979" ht="12.75" hidden="1"/>
    <row r="980" ht="12.75" hidden="1"/>
    <row r="981" ht="12.75" hidden="1"/>
    <row r="982" ht="12.75" hidden="1"/>
    <row r="983" ht="12.75" hidden="1"/>
    <row r="984" ht="12.75" hidden="1"/>
    <row r="985" ht="12.75" hidden="1"/>
    <row r="986" ht="12.75" hidden="1"/>
    <row r="987" ht="12.75" hidden="1"/>
    <row r="988" ht="12.75" hidden="1"/>
    <row r="989" ht="12.75" hidden="1"/>
    <row r="990" ht="12.75" hidden="1"/>
    <row r="991" ht="12.75" hidden="1"/>
    <row r="992" ht="12.75" hidden="1"/>
    <row r="993" ht="12.75" hidden="1"/>
    <row r="994" ht="12.75" hidden="1"/>
    <row r="995" ht="12.75" hidden="1"/>
    <row r="996" ht="12.75" hidden="1"/>
    <row r="997" ht="12.75" hidden="1"/>
    <row r="998" ht="12.75" hidden="1"/>
    <row r="999" ht="12.75" hidden="1"/>
    <row r="1000" ht="12.75" hidden="1"/>
    <row r="1001" ht="12.75" hidden="1"/>
    <row r="1002" ht="12.75" hidden="1"/>
    <row r="1003" ht="12.75" hidden="1"/>
    <row r="1004" ht="12.75" hidden="1"/>
    <row r="1005" ht="12.75" hidden="1"/>
    <row r="1006" ht="12.75" hidden="1"/>
    <row r="1007" ht="12.75" hidden="1"/>
    <row r="1008" ht="12.75" hidden="1"/>
    <row r="1009" ht="12.75" hidden="1"/>
    <row r="1010" ht="12.75" hidden="1"/>
    <row r="1011" ht="12.75" hidden="1"/>
    <row r="1012" ht="12.75" hidden="1"/>
    <row r="1013" ht="12.75" hidden="1"/>
    <row r="1014" ht="12.75" hidden="1"/>
    <row r="1015" ht="12.75" hidden="1"/>
    <row r="1016" ht="12.75" hidden="1"/>
    <row r="1017" ht="12.75" hidden="1"/>
    <row r="1018" ht="12.75" hidden="1"/>
    <row r="1019" ht="12.75" hidden="1"/>
    <row r="1020" ht="12.75" hidden="1"/>
    <row r="1021" ht="12.75" hidden="1"/>
    <row r="1022" ht="12.75" hidden="1"/>
    <row r="1023" ht="12.75" hidden="1"/>
    <row r="1024" ht="12.75" hidden="1"/>
    <row r="1025" ht="12.75" hidden="1"/>
    <row r="1026" ht="12.75" hidden="1"/>
    <row r="1027" ht="12.75" hidden="1"/>
    <row r="1028" ht="12.75" hidden="1"/>
    <row r="1029" ht="12.75" hidden="1"/>
    <row r="1030" ht="12.75" hidden="1"/>
    <row r="1031" ht="12.75" hidden="1"/>
    <row r="1032" ht="12.75" hidden="1"/>
    <row r="1033" ht="12.75" hidden="1"/>
    <row r="1034" ht="12.75" hidden="1"/>
    <row r="1035" ht="12.75" hidden="1"/>
    <row r="1036" ht="12.75" hidden="1"/>
    <row r="1037" ht="12.75" hidden="1"/>
    <row r="1038" ht="12.75" hidden="1"/>
    <row r="1039" ht="12.75" hidden="1"/>
    <row r="1040" ht="12.75" hidden="1"/>
    <row r="1041" ht="12.75" hidden="1"/>
    <row r="1042" ht="12.75" hidden="1"/>
    <row r="1043" ht="12.75" hidden="1"/>
    <row r="1044" ht="12.75" hidden="1"/>
    <row r="1045" ht="12.75" hidden="1"/>
    <row r="1046" ht="12.75" hidden="1"/>
    <row r="1047" ht="12.75" hidden="1"/>
    <row r="1048" ht="12.75" hidden="1"/>
    <row r="1049" ht="12.75" hidden="1"/>
    <row r="1050" ht="12.75" hidden="1"/>
    <row r="1051" ht="12.75" hidden="1"/>
    <row r="1052" ht="12.75" hidden="1"/>
    <row r="1053" ht="12.75" hidden="1"/>
    <row r="1054" ht="12.75" hidden="1"/>
    <row r="1055" ht="12.75" hidden="1"/>
    <row r="1056" ht="12.75" hidden="1"/>
    <row r="1057" ht="12.75" hidden="1"/>
    <row r="1058" ht="12.75" hidden="1"/>
    <row r="1059" ht="12.75" hidden="1"/>
    <row r="1060" ht="12.75" hidden="1"/>
    <row r="1061" ht="12.75" hidden="1"/>
    <row r="1062" ht="12.75" hidden="1"/>
    <row r="1063" ht="12.75" hidden="1"/>
    <row r="1064" ht="12.75" hidden="1"/>
    <row r="1065" ht="12.75" hidden="1"/>
    <row r="1066" ht="12.75" hidden="1"/>
    <row r="1067" ht="12.75" hidden="1"/>
    <row r="1068" ht="12.75" hidden="1"/>
    <row r="1069" ht="12.75" hidden="1"/>
    <row r="1070" ht="12.75" hidden="1"/>
    <row r="1071" ht="12.75" hidden="1"/>
    <row r="1072" ht="12.75" hidden="1"/>
    <row r="1073" ht="12.75" hidden="1"/>
    <row r="1074" ht="12.75" hidden="1"/>
    <row r="1075" ht="12.75" hidden="1"/>
    <row r="1076" ht="12.75" hidden="1"/>
    <row r="1077" ht="12.75" hidden="1"/>
    <row r="1078" ht="12.75" hidden="1"/>
    <row r="1079" ht="12.75" hidden="1"/>
    <row r="1080" ht="12.75" hidden="1"/>
    <row r="1081" ht="12.75" hidden="1"/>
    <row r="1082" ht="12.75" hidden="1"/>
    <row r="1083" ht="12.75" hidden="1"/>
    <row r="1084" ht="12.75" hidden="1"/>
    <row r="1085" ht="12.75" hidden="1"/>
    <row r="1086" ht="12.75" hidden="1"/>
    <row r="1087" ht="12.75" hidden="1"/>
    <row r="1088" ht="12.75" hidden="1"/>
    <row r="1089" ht="12.75" hidden="1"/>
    <row r="1090" ht="12.75" hidden="1"/>
    <row r="1091" ht="12.75" hidden="1"/>
    <row r="1092" ht="12.75" hidden="1"/>
    <row r="1093" ht="12.75" hidden="1"/>
    <row r="1094" ht="12.75" hidden="1"/>
    <row r="1095" ht="12.75" hidden="1"/>
    <row r="1096" ht="12.75" hidden="1"/>
    <row r="1097" ht="12.75" hidden="1"/>
    <row r="1098" ht="12.75" hidden="1"/>
    <row r="1099" ht="12.75" hidden="1"/>
  </sheetData>
  <sheetProtection password="F8A1" sheet="1" objects="1" scenarios="1"/>
  <mergeCells count="43">
    <mergeCell ref="B12:C12"/>
    <mergeCell ref="D15:H15"/>
    <mergeCell ref="D16:H16"/>
    <mergeCell ref="D17:H17"/>
    <mergeCell ref="B15:C15"/>
    <mergeCell ref="B16:C16"/>
    <mergeCell ref="B17:C17"/>
    <mergeCell ref="D13:H13"/>
    <mergeCell ref="D14:H14"/>
    <mergeCell ref="B13:C13"/>
    <mergeCell ref="P24:Q24"/>
    <mergeCell ref="P25:Q25"/>
    <mergeCell ref="P26:Q26"/>
    <mergeCell ref="P27:Q27"/>
    <mergeCell ref="B14:C14"/>
    <mergeCell ref="N25:O25"/>
    <mergeCell ref="N26:O26"/>
    <mergeCell ref="N27:O27"/>
    <mergeCell ref="B22:J22"/>
    <mergeCell ref="C27:H27"/>
    <mergeCell ref="B18:H18"/>
    <mergeCell ref="B19:H19"/>
    <mergeCell ref="B20:H20"/>
    <mergeCell ref="C24:H24"/>
    <mergeCell ref="C25:H25"/>
    <mergeCell ref="C26:H26"/>
    <mergeCell ref="N10:O10"/>
    <mergeCell ref="M6:O6"/>
    <mergeCell ref="N8:O8"/>
    <mergeCell ref="B7:H7"/>
    <mergeCell ref="B5:H5"/>
    <mergeCell ref="B8:H8"/>
    <mergeCell ref="B9:H9"/>
    <mergeCell ref="N2:Q2"/>
    <mergeCell ref="N3:Q3"/>
    <mergeCell ref="N5:O5"/>
    <mergeCell ref="M20:R20"/>
    <mergeCell ref="P10:Q10"/>
    <mergeCell ref="P9:Q9"/>
    <mergeCell ref="P5:Q5"/>
    <mergeCell ref="P6:Q6"/>
    <mergeCell ref="P8:Q8"/>
    <mergeCell ref="N9:O9"/>
  </mergeCells>
  <dataValidations count="8">
    <dataValidation type="decimal" allowBlank="1" showInputMessage="1" showErrorMessage="1" errorTitle="ΛΑΘΟΣ ΕΙΣΑΓΩΓΗ ΤΙΜΗΣ " error="ΠΑΡΑΚΑΛΟΥΜΕ ΕΙΣΑΓΕΤΕ ΜΟΝΟ ΑΡΙΘΜΗΤΙΚΕΣ ΤΙΜΕΣ." sqref="I24:I25">
      <formula1>0</formula1>
      <formula2>9.99999999999999E+27</formula2>
    </dataValidation>
    <dataValidation type="list" allowBlank="1" showInputMessage="1" showErrorMessage="1" sqref="I9">
      <formula1>$D$41:$D$230</formula1>
    </dataValidation>
    <dataValidation type="list" allowBlank="1" showInputMessage="1" showErrorMessage="1" sqref="I8">
      <formula1>$E$42:$E$43</formula1>
    </dataValidation>
    <dataValidation type="list" allowBlank="1" showInputMessage="1" showErrorMessage="1" sqref="I10 P6:Q6">
      <formula1>$C$41:$C$46</formula1>
    </dataValidation>
    <dataValidation type="decimal" allowBlank="1" showInputMessage="1" showErrorMessage="1" promptTitle="Μικτές αποδοχές." prompt="Εισάγετε εδώ τις Μικτες μηνιαίες Αποδοχές ." errorTitle="ΛΑΘΟΣ ΕΙΣΑΓΩΓΗ ΤΙΜΗΣ" error="ΕΙΣΑΓΕΤΕ ΜΟΝΟ ΑΡΙΘΜΗΤΙΚΑ ΔΕΔΟΜΕΝΑ" sqref="I7">
      <formula1>0</formula1>
      <formula2>9.99999999999999E+25</formula2>
    </dataValidation>
    <dataValidation type="decimal" allowBlank="1" showInputMessage="1" showErrorMessage="1" promptTitle="Εισαγωγή Ανώτατου ορίου ΙΚΑ" prompt="Εισαγωγή ανώτατου ορίου κρατήσεων ταμέιων &#10;Το ανώτατο όριο Ημερησίο Μισθού πάνω στο οποίο γίνονται &#10;κρατήσεις ταμείων ισχύει για αυτούς που έχουν ασφαλιστεί σε οποιοδήποτε κύριο ταμείο ασφάλισης πριν ττην 31/12/1992" errorTitle="ΛΑΘΟΣ ΕΙΣΑΓΩΓΗ ΤΙΜΗΣ" error="ΕΙΣΑΓΕΤΕ ΜΟΝΟ ΑΡΙΘΜΗΤΙΚΑ ΔΕΔΟΜΕΝΑ" sqref="I5">
      <formula1>0</formula1>
      <formula2>9.99999999999999E+25</formula2>
    </dataValidation>
    <dataValidation type="decimal" allowBlank="1" showInputMessage="1" showErrorMessage="1" errorTitle="ΛΑΘΟΣ ΕΙΣΑΓΩΓΗ ΤΙΜΗΣ" error="ΕΙΣΑΓΕΤΕ ΜΟΝΟ ΑΡΙΘΜΗΤΙΚΑ ΔΕΔΟΜΕΝΑ" sqref="I6">
      <formula1>0</formula1>
      <formula2>9.99999999999999E+25</formula2>
    </dataValidation>
    <dataValidation type="decimal" allowBlank="1" showInputMessage="1" showErrorMessage="1" promptTitle="Εισαγωγή Καθαρού εισοδήματος" prompt="Εισάγετε εδώ το καθαρό εισόδημα του υπαλλήλου.&#10;(Πληρωτέο + φόρος που παρακρατήθηκε στην χρήση) ή&#10;(μικτό εισόδημα μείον -  κρατήσεις ταμείων)&#10;" errorTitle="Λάθος Εισαγωγή τιμής" error="Εισάγετε μόνο Αριθμητικά στοιχεία" sqref="P5:Q5">
      <formula1>0</formula1>
      <formula2>9.99999999999999E+25</formula2>
    </dataValidation>
  </dataValidations>
  <printOptions/>
  <pageMargins left="0.75" right="0.75" top="1" bottom="1" header="0.5" footer="0.5"/>
  <pageSetup horizontalDpi="180" verticalDpi="180" orientation="portrait" paperSize="9" r:id="rId2"/>
  <drawing r:id="rId1"/>
</worksheet>
</file>

<file path=xl/worksheets/sheet2.xml><?xml version="1.0" encoding="utf-8"?>
<worksheet xmlns="http://schemas.openxmlformats.org/spreadsheetml/2006/main" xmlns:r="http://schemas.openxmlformats.org/officeDocument/2006/relationships">
  <sheetPr codeName="Sheet3"/>
  <dimension ref="B3:D24"/>
  <sheetViews>
    <sheetView showGridLines="0" showRowColHeaders="0" zoomScale="67" zoomScaleNormal="67" zoomScalePageLayoutView="0" workbookViewId="0" topLeftCell="A1">
      <selection activeCell="D20" sqref="D20"/>
    </sheetView>
  </sheetViews>
  <sheetFormatPr defaultColWidth="9.140625" defaultRowHeight="12.75"/>
  <cols>
    <col min="1" max="1" width="2.7109375" style="2" customWidth="1"/>
    <col min="2" max="2" width="9.140625" style="2" customWidth="1"/>
    <col min="3" max="3" width="54.7109375" style="2" customWidth="1"/>
    <col min="4" max="4" width="41.140625" style="2" customWidth="1"/>
    <col min="5" max="67" width="9.140625" style="2" customWidth="1"/>
    <col min="68" max="16384" width="9.140625" style="1" customWidth="1"/>
  </cols>
  <sheetData>
    <row r="1" ht="12.75"/>
    <row r="2" ht="13.5" thickBot="1"/>
    <row r="3" spans="2:4" ht="18.75" thickBot="1">
      <c r="B3" s="150" t="s">
        <v>2</v>
      </c>
      <c r="C3" s="151"/>
      <c r="D3" s="152"/>
    </row>
    <row r="4" spans="2:4" ht="18.75" thickBot="1">
      <c r="B4" s="3"/>
      <c r="C4" s="3"/>
      <c r="D4" s="3"/>
    </row>
    <row r="5" spans="2:4" ht="13.5" thickTop="1">
      <c r="B5" s="4" t="s">
        <v>3</v>
      </c>
      <c r="C5" s="5" t="s">
        <v>4</v>
      </c>
      <c r="D5" s="6" t="s">
        <v>12</v>
      </c>
    </row>
    <row r="6" spans="2:4" ht="12.75">
      <c r="B6" s="7">
        <v>1</v>
      </c>
      <c r="C6" s="18" t="s">
        <v>35</v>
      </c>
      <c r="D6" s="19">
        <v>16</v>
      </c>
    </row>
    <row r="7" spans="2:4" ht="12.75">
      <c r="B7" s="7">
        <v>2</v>
      </c>
      <c r="C7" s="18" t="s">
        <v>8</v>
      </c>
      <c r="D7" s="19">
        <v>3</v>
      </c>
    </row>
    <row r="8" spans="2:4" ht="12.75">
      <c r="B8" s="7">
        <v>3</v>
      </c>
      <c r="C8" s="20" t="s">
        <v>11</v>
      </c>
      <c r="D8" s="19">
        <v>0</v>
      </c>
    </row>
    <row r="9" spans="2:4" ht="12.75">
      <c r="B9" s="7">
        <v>4</v>
      </c>
      <c r="C9" s="20" t="s">
        <v>11</v>
      </c>
      <c r="D9" s="19">
        <v>0</v>
      </c>
    </row>
    <row r="10" spans="2:4" ht="13.5" thickBot="1">
      <c r="B10" s="8">
        <v>5</v>
      </c>
      <c r="C10" s="21" t="s">
        <v>11</v>
      </c>
      <c r="D10" s="22">
        <v>0</v>
      </c>
    </row>
    <row r="11" spans="2:4" ht="18">
      <c r="B11" s="153" t="s">
        <v>6</v>
      </c>
      <c r="C11" s="154"/>
      <c r="D11" s="155"/>
    </row>
    <row r="12" spans="2:4" ht="12.75">
      <c r="B12" s="13" t="s">
        <v>3</v>
      </c>
      <c r="C12" s="9" t="s">
        <v>4</v>
      </c>
      <c r="D12" s="10" t="s">
        <v>12</v>
      </c>
    </row>
    <row r="13" spans="2:4" ht="12.75">
      <c r="B13" s="7">
        <v>1</v>
      </c>
      <c r="C13" s="11" t="str">
        <f>C6</f>
        <v>ΜΙΚΤΑ, ΙΚΑ-ΤΕΑΜ</v>
      </c>
      <c r="D13" s="19">
        <v>28.06</v>
      </c>
    </row>
    <row r="14" spans="2:4" ht="12.75">
      <c r="B14" s="7">
        <v>2</v>
      </c>
      <c r="C14" s="11" t="str">
        <f>C7</f>
        <v>ΕΠΙΚΟΥΡΙΚΟ </v>
      </c>
      <c r="D14" s="19">
        <v>3</v>
      </c>
    </row>
    <row r="15" spans="2:4" ht="12.75">
      <c r="B15" s="7">
        <v>3</v>
      </c>
      <c r="C15" s="11" t="str">
        <f>C8</f>
        <v>ΑΛΛΗ ΚΡΑΤΗΣΗ</v>
      </c>
      <c r="D15" s="19">
        <v>0</v>
      </c>
    </row>
    <row r="16" spans="2:4" ht="12.75">
      <c r="B16" s="7">
        <v>4</v>
      </c>
      <c r="C16" s="11" t="str">
        <f>C9</f>
        <v>ΑΛΛΗ ΚΡΑΤΗΣΗ</v>
      </c>
      <c r="D16" s="19">
        <v>0</v>
      </c>
    </row>
    <row r="17" spans="2:4" ht="13.5" thickBot="1">
      <c r="B17" s="8">
        <v>5</v>
      </c>
      <c r="C17" s="12" t="str">
        <f>C10</f>
        <v>ΑΛΛΗ ΚΡΑΤΗΣΗ</v>
      </c>
      <c r="D17" s="22">
        <v>0</v>
      </c>
    </row>
    <row r="18" spans="2:4" ht="18">
      <c r="B18" s="153" t="s">
        <v>7</v>
      </c>
      <c r="C18" s="154"/>
      <c r="D18" s="155"/>
    </row>
    <row r="19" spans="2:4" ht="12.75">
      <c r="B19" s="13" t="s">
        <v>3</v>
      </c>
      <c r="C19" s="9" t="s">
        <v>4</v>
      </c>
      <c r="D19" s="10" t="s">
        <v>5</v>
      </c>
    </row>
    <row r="20" spans="2:4" ht="12.75">
      <c r="B20" s="7">
        <v>1</v>
      </c>
      <c r="C20" s="11" t="str">
        <f>C6</f>
        <v>ΜΙΚΤΑ, ΙΚΑ-ΤΕΑΜ</v>
      </c>
      <c r="D20" s="14">
        <f>D6+D13</f>
        <v>44.06</v>
      </c>
    </row>
    <row r="21" spans="2:4" ht="12.75">
      <c r="B21" s="7">
        <v>2</v>
      </c>
      <c r="C21" s="11" t="str">
        <f>C7</f>
        <v>ΕΠΙΚΟΥΡΙΚΟ </v>
      </c>
      <c r="D21" s="14">
        <f>D7+D14</f>
        <v>6</v>
      </c>
    </row>
    <row r="22" spans="2:4" ht="12.75">
      <c r="B22" s="7">
        <v>3</v>
      </c>
      <c r="C22" s="11" t="str">
        <f>C8</f>
        <v>ΑΛΛΗ ΚΡΑΤΗΣΗ</v>
      </c>
      <c r="D22" s="14">
        <f>D8+D15</f>
        <v>0</v>
      </c>
    </row>
    <row r="23" spans="2:4" ht="12.75">
      <c r="B23" s="7">
        <v>4</v>
      </c>
      <c r="C23" s="11" t="str">
        <f>C9</f>
        <v>ΑΛΛΗ ΚΡΑΤΗΣΗ</v>
      </c>
      <c r="D23" s="14">
        <f>D9+D16</f>
        <v>0</v>
      </c>
    </row>
    <row r="24" spans="2:4" ht="13.5" thickBot="1">
      <c r="B24" s="15">
        <v>5</v>
      </c>
      <c r="C24" s="16" t="str">
        <f>C10</f>
        <v>ΑΛΛΗ ΚΡΑΤΗΣΗ</v>
      </c>
      <c r="D24" s="17">
        <f>D10+D17</f>
        <v>0</v>
      </c>
    </row>
    <row r="25" ht="13.5" thickTop="1"/>
  </sheetData>
  <sheetProtection/>
  <mergeCells count="3">
    <mergeCell ref="B3:D3"/>
    <mergeCell ref="B11:D11"/>
    <mergeCell ref="B18:D18"/>
  </mergeCells>
  <dataValidations count="1">
    <dataValidation type="decimal" allowBlank="1" showInputMessage="1" showErrorMessage="1" errorTitle="ΜΗΝΥΜΑ ΕΦΑΡΜΟΓΗΣ" error="Προσοχή !!! Λάθος δεδομένα ..." sqref="D6:D10 D13:D17 D20:D24">
      <formula1>0</formula1>
      <formula2>100</formula2>
    </dataValidation>
  </dataValidations>
  <printOptions/>
  <pageMargins left="0.75" right="0.75" top="1" bottom="1" header="0.5" footer="0.5"/>
  <pageSetup horizontalDpi="120" verticalDpi="120" orientation="portrait" paperSize="9" r:id="rId3"/>
  <legacyDrawing r:id="rId2"/>
</worksheet>
</file>

<file path=xl/worksheets/sheet3.xml><?xml version="1.0" encoding="utf-8"?>
<worksheet xmlns="http://schemas.openxmlformats.org/spreadsheetml/2006/main" xmlns:r="http://schemas.openxmlformats.org/officeDocument/2006/relationships">
  <sheetPr codeName="Sheet6"/>
  <dimension ref="A1:IV762"/>
  <sheetViews>
    <sheetView showGridLines="0" zoomScale="84" zoomScaleNormal="84" zoomScalePageLayoutView="0" workbookViewId="0" topLeftCell="A1">
      <selection activeCell="H131" sqref="H131"/>
    </sheetView>
  </sheetViews>
  <sheetFormatPr defaultColWidth="8.8515625" defaultRowHeight="12.75"/>
  <cols>
    <col min="1" max="1" width="2.140625" style="53" customWidth="1"/>
    <col min="2" max="2" width="2.7109375" style="53" customWidth="1"/>
    <col min="3" max="3" width="21.421875" style="53" customWidth="1"/>
    <col min="4" max="4" width="18.8515625" style="53" customWidth="1"/>
    <col min="5" max="5" width="16.00390625" style="53" customWidth="1"/>
    <col min="6" max="6" width="17.57421875" style="53" customWidth="1"/>
    <col min="7" max="8" width="16.7109375" style="53" customWidth="1"/>
    <col min="9" max="9" width="11.28125" style="53" customWidth="1"/>
    <col min="10" max="10" width="12.57421875" style="53" customWidth="1"/>
    <col min="11" max="75" width="9.140625" style="53" customWidth="1"/>
    <col min="76" max="16384" width="8.8515625" style="54" customWidth="1"/>
  </cols>
  <sheetData>
    <row r="1" spans="1:71" s="30" customFormat="1" ht="15.75" customHeight="1">
      <c r="A1" s="23"/>
      <c r="B1" s="23"/>
      <c r="C1" s="23"/>
      <c r="D1" s="23"/>
      <c r="E1" s="23"/>
      <c r="F1" s="23"/>
      <c r="G1" s="23"/>
      <c r="H1" s="24"/>
      <c r="I1" s="24"/>
      <c r="J1" s="24"/>
      <c r="K1" s="25"/>
      <c r="L1" s="26"/>
      <c r="M1" s="27"/>
      <c r="N1" s="27"/>
      <c r="O1" s="27"/>
      <c r="P1" s="27"/>
      <c r="Q1" s="27"/>
      <c r="R1" s="27"/>
      <c r="S1" s="27"/>
      <c r="T1" s="27"/>
      <c r="U1" s="27"/>
      <c r="V1" s="27"/>
      <c r="W1" s="27"/>
      <c r="X1" s="27"/>
      <c r="Y1" s="27"/>
      <c r="Z1" s="27"/>
      <c r="AA1" s="27"/>
      <c r="AB1" s="27"/>
      <c r="AC1" s="27"/>
      <c r="AD1" s="27"/>
      <c r="AE1" s="28"/>
      <c r="AF1" s="28"/>
      <c r="AG1" s="28"/>
      <c r="AH1" s="28"/>
      <c r="AI1" s="28"/>
      <c r="AJ1" s="29"/>
      <c r="AK1" s="29"/>
      <c r="AL1" s="29"/>
      <c r="AM1" s="29"/>
      <c r="AN1" s="29"/>
      <c r="AO1" s="29"/>
      <c r="AP1" s="29"/>
      <c r="AQ1" s="29"/>
      <c r="AR1" s="29"/>
      <c r="AS1" s="29"/>
      <c r="AT1" s="29"/>
      <c r="AU1" s="29"/>
      <c r="AV1" s="29"/>
      <c r="AW1" s="29"/>
      <c r="AX1" s="29"/>
      <c r="AY1" s="29"/>
      <c r="AZ1" s="29"/>
      <c r="BA1" s="29"/>
      <c r="BB1" s="29"/>
      <c r="BC1" s="29"/>
      <c r="BD1" s="29"/>
      <c r="BE1" s="29"/>
      <c r="BF1" s="29"/>
      <c r="BG1" s="29"/>
      <c r="BH1" s="29"/>
      <c r="BI1" s="29"/>
      <c r="BJ1" s="29"/>
      <c r="BK1" s="29"/>
      <c r="BL1" s="29"/>
      <c r="BM1" s="29"/>
      <c r="BN1" s="29"/>
      <c r="BO1" s="29"/>
      <c r="BP1" s="29"/>
      <c r="BQ1" s="29"/>
      <c r="BR1" s="29"/>
      <c r="BS1" s="29"/>
    </row>
    <row r="2" spans="1:71" s="30" customFormat="1" ht="15.75">
      <c r="A2" s="31"/>
      <c r="B2" s="32"/>
      <c r="C2" s="164" t="s">
        <v>13</v>
      </c>
      <c r="D2" s="164"/>
      <c r="E2" s="164"/>
      <c r="F2" s="33"/>
      <c r="G2" s="33"/>
      <c r="H2" s="24"/>
      <c r="I2" s="24"/>
      <c r="J2" s="24"/>
      <c r="K2" s="25"/>
      <c r="L2" s="26"/>
      <c r="M2" s="27"/>
      <c r="N2" s="27"/>
      <c r="O2" s="27"/>
      <c r="P2" s="27"/>
      <c r="Q2" s="27"/>
      <c r="R2" s="27"/>
      <c r="S2" s="27"/>
      <c r="T2" s="27"/>
      <c r="U2" s="27"/>
      <c r="V2" s="27"/>
      <c r="W2" s="27"/>
      <c r="X2" s="27"/>
      <c r="Y2" s="27"/>
      <c r="Z2" s="27"/>
      <c r="AA2" s="27"/>
      <c r="AB2" s="27"/>
      <c r="AC2" s="27"/>
      <c r="AD2" s="27"/>
      <c r="AE2" s="28"/>
      <c r="AF2" s="28"/>
      <c r="AG2" s="28"/>
      <c r="AH2" s="28"/>
      <c r="AI2" s="28"/>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row>
    <row r="3" spans="1:71" s="30" customFormat="1" ht="12.75">
      <c r="A3" s="31"/>
      <c r="B3" s="33"/>
      <c r="C3" s="34" t="s">
        <v>1</v>
      </c>
      <c r="D3" s="34" t="s">
        <v>0</v>
      </c>
      <c r="E3" s="34"/>
      <c r="F3" s="35"/>
      <c r="G3" s="35"/>
      <c r="H3" s="36"/>
      <c r="I3" s="36"/>
      <c r="J3" s="36"/>
      <c r="K3" s="37"/>
      <c r="L3" s="38"/>
      <c r="M3" s="27"/>
      <c r="N3" s="27"/>
      <c r="O3" s="27"/>
      <c r="P3" s="27"/>
      <c r="Q3" s="27"/>
      <c r="R3" s="27"/>
      <c r="S3" s="27"/>
      <c r="T3" s="27"/>
      <c r="U3" s="27"/>
      <c r="V3" s="27"/>
      <c r="W3" s="27"/>
      <c r="X3" s="27"/>
      <c r="Y3" s="27"/>
      <c r="Z3" s="27"/>
      <c r="AA3" s="27"/>
      <c r="AB3" s="27"/>
      <c r="AC3" s="27"/>
      <c r="AD3" s="27"/>
      <c r="AE3" s="28"/>
      <c r="AF3" s="28"/>
      <c r="AG3" s="28"/>
      <c r="AH3" s="28"/>
      <c r="AI3" s="28"/>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row>
    <row r="4" spans="1:71" s="30" customFormat="1" ht="12.75">
      <c r="A4" s="31"/>
      <c r="B4" s="33"/>
      <c r="C4" s="119">
        <v>8000</v>
      </c>
      <c r="D4" s="120">
        <v>10</v>
      </c>
      <c r="E4" s="120">
        <v>0</v>
      </c>
      <c r="F4" s="35"/>
      <c r="G4" s="35"/>
      <c r="H4" s="36"/>
      <c r="I4" s="36"/>
      <c r="J4" s="36"/>
      <c r="K4" s="37"/>
      <c r="L4" s="38"/>
      <c r="M4" s="27"/>
      <c r="N4" s="27"/>
      <c r="O4" s="27"/>
      <c r="P4" s="27"/>
      <c r="Q4" s="27"/>
      <c r="R4" s="27"/>
      <c r="S4" s="27"/>
      <c r="T4" s="27"/>
      <c r="U4" s="27"/>
      <c r="V4" s="27"/>
      <c r="W4" s="27"/>
      <c r="X4" s="27"/>
      <c r="Y4" s="27"/>
      <c r="Z4" s="27"/>
      <c r="AA4" s="27"/>
      <c r="AB4" s="27"/>
      <c r="AC4" s="27"/>
      <c r="AD4" s="27"/>
      <c r="AE4" s="28"/>
      <c r="AF4" s="28"/>
      <c r="AG4" s="28"/>
      <c r="AH4" s="28"/>
      <c r="AI4" s="28"/>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row>
    <row r="5" spans="1:71" s="30" customFormat="1" ht="12.75">
      <c r="A5" s="31"/>
      <c r="B5" s="33"/>
      <c r="C5" s="119">
        <v>12000</v>
      </c>
      <c r="D5" s="120">
        <v>18</v>
      </c>
      <c r="E5" s="120">
        <v>400</v>
      </c>
      <c r="F5" s="35"/>
      <c r="G5" s="35"/>
      <c r="H5" s="36"/>
      <c r="I5" s="36"/>
      <c r="J5" s="36"/>
      <c r="K5" s="37"/>
      <c r="L5" s="38"/>
      <c r="M5" s="27"/>
      <c r="N5" s="27"/>
      <c r="O5" s="27"/>
      <c r="P5" s="27"/>
      <c r="Q5" s="27"/>
      <c r="R5" s="27"/>
      <c r="S5" s="27"/>
      <c r="T5" s="27"/>
      <c r="U5" s="27"/>
      <c r="V5" s="27"/>
      <c r="W5" s="27"/>
      <c r="X5" s="27"/>
      <c r="Y5" s="27"/>
      <c r="Z5" s="27"/>
      <c r="AA5" s="27"/>
      <c r="AB5" s="27"/>
      <c r="AC5" s="27"/>
      <c r="AD5" s="27"/>
      <c r="AE5" s="28"/>
      <c r="AF5" s="28"/>
      <c r="AG5" s="28"/>
      <c r="AH5" s="28"/>
      <c r="AI5" s="28"/>
      <c r="AJ5" s="29"/>
      <c r="AK5" s="29"/>
      <c r="AL5" s="29"/>
      <c r="AM5" s="29"/>
      <c r="AN5" s="29"/>
      <c r="AO5" s="29"/>
      <c r="AP5" s="29"/>
      <c r="AQ5" s="29"/>
      <c r="AR5" s="29"/>
      <c r="AS5" s="29"/>
      <c r="AT5" s="29"/>
      <c r="AU5" s="29"/>
      <c r="AV5" s="29"/>
      <c r="AW5" s="29"/>
      <c r="AX5" s="29"/>
      <c r="AY5" s="29"/>
      <c r="AZ5" s="29"/>
      <c r="BA5" s="29"/>
      <c r="BB5" s="29"/>
      <c r="BC5" s="29"/>
      <c r="BD5" s="29"/>
      <c r="BE5" s="29"/>
      <c r="BF5" s="29"/>
      <c r="BG5" s="29"/>
      <c r="BH5" s="29"/>
      <c r="BI5" s="29"/>
      <c r="BJ5" s="29"/>
      <c r="BK5" s="29"/>
      <c r="BL5" s="29"/>
      <c r="BM5" s="29"/>
      <c r="BN5" s="29"/>
      <c r="BO5" s="29"/>
      <c r="BP5" s="29"/>
      <c r="BQ5" s="29"/>
      <c r="BR5" s="29"/>
      <c r="BS5" s="29"/>
    </row>
    <row r="6" spans="1:71" s="30" customFormat="1" ht="12.75">
      <c r="A6" s="31"/>
      <c r="B6" s="33"/>
      <c r="C6" s="119">
        <v>16000</v>
      </c>
      <c r="D6" s="120">
        <v>24</v>
      </c>
      <c r="E6" s="120">
        <v>1120</v>
      </c>
      <c r="F6" s="35"/>
      <c r="G6" s="35"/>
      <c r="H6" s="36"/>
      <c r="I6" s="36"/>
      <c r="J6" s="36"/>
      <c r="K6" s="37"/>
      <c r="L6" s="38"/>
      <c r="M6" s="27"/>
      <c r="N6" s="27"/>
      <c r="O6" s="27"/>
      <c r="P6" s="27"/>
      <c r="Q6" s="27"/>
      <c r="R6" s="27"/>
      <c r="S6" s="27"/>
      <c r="T6" s="27"/>
      <c r="U6" s="27"/>
      <c r="V6" s="27"/>
      <c r="W6" s="27"/>
      <c r="X6" s="27"/>
      <c r="Y6" s="27"/>
      <c r="Z6" s="27"/>
      <c r="AA6" s="27"/>
      <c r="AB6" s="27"/>
      <c r="AC6" s="27"/>
      <c r="AD6" s="27"/>
      <c r="AE6" s="28"/>
      <c r="AF6" s="28"/>
      <c r="AG6" s="28"/>
      <c r="AH6" s="28"/>
      <c r="AI6" s="28"/>
      <c r="AJ6" s="29"/>
      <c r="AK6" s="29"/>
      <c r="AL6" s="29"/>
      <c r="AM6" s="29"/>
      <c r="AN6" s="29"/>
      <c r="AO6" s="29"/>
      <c r="AP6" s="29"/>
      <c r="AQ6" s="29"/>
      <c r="AR6" s="29"/>
      <c r="AS6" s="29"/>
      <c r="AT6" s="29"/>
      <c r="AU6" s="29"/>
      <c r="AV6" s="29"/>
      <c r="AW6" s="29"/>
      <c r="AX6" s="29"/>
      <c r="AY6" s="29"/>
      <c r="AZ6" s="29"/>
      <c r="BA6" s="29"/>
      <c r="BB6" s="29"/>
      <c r="BC6" s="29"/>
      <c r="BD6" s="29"/>
      <c r="BE6" s="29"/>
      <c r="BF6" s="29"/>
      <c r="BG6" s="29"/>
      <c r="BH6" s="29"/>
      <c r="BI6" s="29"/>
      <c r="BJ6" s="29"/>
      <c r="BK6" s="29"/>
      <c r="BL6" s="29"/>
      <c r="BM6" s="29"/>
      <c r="BN6" s="29"/>
      <c r="BO6" s="29"/>
      <c r="BP6" s="29"/>
      <c r="BQ6" s="29"/>
      <c r="BR6" s="29"/>
      <c r="BS6" s="29"/>
    </row>
    <row r="7" spans="1:71" s="30" customFormat="1" ht="12.75">
      <c r="A7" s="31"/>
      <c r="B7" s="33"/>
      <c r="C7" s="119">
        <v>22000</v>
      </c>
      <c r="D7" s="120">
        <v>26</v>
      </c>
      <c r="E7" s="120">
        <v>2560</v>
      </c>
      <c r="F7" s="35"/>
      <c r="G7" s="35"/>
      <c r="H7" s="36"/>
      <c r="I7" s="36"/>
      <c r="J7" s="36"/>
      <c r="K7" s="37"/>
      <c r="L7" s="38"/>
      <c r="M7" s="27"/>
      <c r="N7" s="27"/>
      <c r="O7" s="27"/>
      <c r="P7" s="27"/>
      <c r="Q7" s="27"/>
      <c r="R7" s="27"/>
      <c r="S7" s="27"/>
      <c r="T7" s="27"/>
      <c r="U7" s="27"/>
      <c r="V7" s="27"/>
      <c r="W7" s="27"/>
      <c r="X7" s="27"/>
      <c r="Y7" s="27"/>
      <c r="Z7" s="27"/>
      <c r="AA7" s="27"/>
      <c r="AB7" s="27"/>
      <c r="AC7" s="27"/>
      <c r="AD7" s="27"/>
      <c r="AE7" s="28"/>
      <c r="AF7" s="28"/>
      <c r="AG7" s="28"/>
      <c r="AH7" s="28"/>
      <c r="AI7" s="28"/>
      <c r="AJ7" s="29"/>
      <c r="AK7" s="29"/>
      <c r="AL7" s="29"/>
      <c r="AM7" s="29"/>
      <c r="AN7" s="29"/>
      <c r="AO7" s="29"/>
      <c r="AP7" s="29"/>
      <c r="AQ7" s="29"/>
      <c r="AR7" s="29"/>
      <c r="AS7" s="29"/>
      <c r="AT7" s="29"/>
      <c r="AU7" s="29"/>
      <c r="AV7" s="29"/>
      <c r="AW7" s="29"/>
      <c r="AX7" s="29"/>
      <c r="AY7" s="29"/>
      <c r="AZ7" s="29"/>
      <c r="BA7" s="29"/>
      <c r="BB7" s="29"/>
      <c r="BC7" s="29"/>
      <c r="BD7" s="29"/>
      <c r="BE7" s="29"/>
      <c r="BF7" s="29"/>
      <c r="BG7" s="29"/>
      <c r="BH7" s="29"/>
      <c r="BI7" s="29"/>
      <c r="BJ7" s="29"/>
      <c r="BK7" s="29"/>
      <c r="BL7" s="29"/>
      <c r="BM7" s="29"/>
      <c r="BN7" s="29"/>
      <c r="BO7" s="29"/>
      <c r="BP7" s="29"/>
      <c r="BQ7" s="29"/>
      <c r="BR7" s="29"/>
      <c r="BS7" s="29"/>
    </row>
    <row r="8" spans="1:71" s="30" customFormat="1" ht="12.75">
      <c r="A8" s="31"/>
      <c r="B8" s="33"/>
      <c r="C8" s="119">
        <v>26000</v>
      </c>
      <c r="D8" s="120">
        <v>32</v>
      </c>
      <c r="E8" s="120">
        <v>3600</v>
      </c>
      <c r="F8" s="35"/>
      <c r="G8" s="35"/>
      <c r="H8" s="36"/>
      <c r="I8" s="36"/>
      <c r="J8" s="36"/>
      <c r="K8" s="37"/>
      <c r="L8" s="38"/>
      <c r="M8" s="27"/>
      <c r="N8" s="27"/>
      <c r="O8" s="27"/>
      <c r="P8" s="27"/>
      <c r="Q8" s="27"/>
      <c r="R8" s="27"/>
      <c r="S8" s="27"/>
      <c r="T8" s="27"/>
      <c r="U8" s="27"/>
      <c r="V8" s="27"/>
      <c r="W8" s="27"/>
      <c r="X8" s="27"/>
      <c r="Y8" s="27"/>
      <c r="Z8" s="27"/>
      <c r="AA8" s="27"/>
      <c r="AB8" s="27"/>
      <c r="AC8" s="27"/>
      <c r="AD8" s="27"/>
      <c r="AE8" s="28"/>
      <c r="AF8" s="28"/>
      <c r="AG8" s="28"/>
      <c r="AH8" s="28"/>
      <c r="AI8" s="28"/>
      <c r="AJ8" s="29"/>
      <c r="AK8" s="29"/>
      <c r="AL8" s="29"/>
      <c r="AM8" s="29"/>
      <c r="AN8" s="29"/>
      <c r="AO8" s="29"/>
      <c r="AP8" s="29"/>
      <c r="AQ8" s="29"/>
      <c r="AR8" s="29"/>
      <c r="AS8" s="29"/>
      <c r="AT8" s="29"/>
      <c r="AU8" s="29"/>
      <c r="AV8" s="29"/>
      <c r="AW8" s="29"/>
      <c r="AX8" s="29"/>
      <c r="AY8" s="29"/>
      <c r="AZ8" s="29"/>
      <c r="BA8" s="29"/>
      <c r="BB8" s="29"/>
      <c r="BC8" s="29"/>
      <c r="BD8" s="29"/>
      <c r="BE8" s="29"/>
      <c r="BF8" s="29"/>
      <c r="BG8" s="29"/>
      <c r="BH8" s="29"/>
      <c r="BI8" s="29"/>
      <c r="BJ8" s="29"/>
      <c r="BK8" s="29"/>
      <c r="BL8" s="29"/>
      <c r="BM8" s="29"/>
      <c r="BN8" s="29"/>
      <c r="BO8" s="29"/>
      <c r="BP8" s="29"/>
      <c r="BQ8" s="29"/>
      <c r="BR8" s="29"/>
      <c r="BS8" s="29"/>
    </row>
    <row r="9" spans="1:71" s="30" customFormat="1" ht="12.75">
      <c r="A9" s="37"/>
      <c r="B9" s="39"/>
      <c r="C9" s="119">
        <v>32000</v>
      </c>
      <c r="D9" s="120">
        <v>36</v>
      </c>
      <c r="E9" s="120">
        <v>5520</v>
      </c>
      <c r="F9" s="39"/>
      <c r="G9" s="39"/>
      <c r="H9" s="36"/>
      <c r="I9" s="36"/>
      <c r="J9" s="36"/>
      <c r="K9" s="37"/>
      <c r="L9" s="38"/>
      <c r="M9" s="27"/>
      <c r="N9" s="27"/>
      <c r="O9" s="27"/>
      <c r="P9" s="27"/>
      <c r="Q9" s="27"/>
      <c r="R9" s="27"/>
      <c r="S9" s="27"/>
      <c r="T9" s="27"/>
      <c r="U9" s="27"/>
      <c r="V9" s="27"/>
      <c r="W9" s="27"/>
      <c r="X9" s="27"/>
      <c r="Y9" s="27"/>
      <c r="Z9" s="27"/>
      <c r="AA9" s="27"/>
      <c r="AB9" s="27"/>
      <c r="AC9" s="27"/>
      <c r="AD9" s="27"/>
      <c r="AE9" s="28"/>
      <c r="AF9" s="28"/>
      <c r="AG9" s="28"/>
      <c r="AH9" s="28"/>
      <c r="AI9" s="28"/>
      <c r="AJ9" s="29"/>
      <c r="AK9" s="29"/>
      <c r="AL9" s="29"/>
      <c r="AM9" s="29"/>
      <c r="AN9" s="29"/>
      <c r="AO9" s="29"/>
      <c r="AP9" s="29"/>
      <c r="AQ9" s="29"/>
      <c r="AR9" s="29"/>
      <c r="AS9" s="29"/>
      <c r="AT9" s="29"/>
      <c r="AU9" s="29"/>
      <c r="AV9" s="29"/>
      <c r="AW9" s="29"/>
      <c r="AX9" s="29"/>
      <c r="AY9" s="29"/>
      <c r="AZ9" s="29"/>
      <c r="BA9" s="29"/>
      <c r="BB9" s="29"/>
      <c r="BC9" s="29"/>
      <c r="BD9" s="29"/>
      <c r="BE9" s="29"/>
      <c r="BF9" s="29"/>
      <c r="BG9" s="29"/>
      <c r="BH9" s="29"/>
      <c r="BI9" s="29"/>
      <c r="BJ9" s="29"/>
      <c r="BK9" s="29"/>
      <c r="BL9" s="29"/>
      <c r="BM9" s="29"/>
      <c r="BN9" s="29"/>
      <c r="BO9" s="29"/>
      <c r="BP9" s="29"/>
      <c r="BQ9" s="29"/>
      <c r="BR9" s="29"/>
      <c r="BS9" s="29"/>
    </row>
    <row r="10" spans="1:71" s="30" customFormat="1" ht="12.75">
      <c r="A10" s="37"/>
      <c r="B10" s="39"/>
      <c r="C10" s="119">
        <v>40000</v>
      </c>
      <c r="D10" s="120">
        <v>38</v>
      </c>
      <c r="E10" s="120">
        <v>8400</v>
      </c>
      <c r="F10" s="41"/>
      <c r="G10" s="41"/>
      <c r="H10" s="36"/>
      <c r="I10" s="36"/>
      <c r="J10" s="36"/>
      <c r="K10" s="37"/>
      <c r="L10" s="38"/>
      <c r="M10" s="27"/>
      <c r="N10" s="27"/>
      <c r="O10" s="27"/>
      <c r="P10" s="27"/>
      <c r="Q10" s="27"/>
      <c r="R10" s="27"/>
      <c r="S10" s="27"/>
      <c r="T10" s="27"/>
      <c r="U10" s="27"/>
      <c r="V10" s="27"/>
      <c r="W10" s="27"/>
      <c r="X10" s="27"/>
      <c r="Y10" s="27"/>
      <c r="Z10" s="27"/>
      <c r="AA10" s="27"/>
      <c r="AB10" s="27"/>
      <c r="AC10" s="27"/>
      <c r="AD10" s="27"/>
      <c r="AE10" s="28"/>
      <c r="AF10" s="28"/>
      <c r="AG10" s="28"/>
      <c r="AH10" s="28"/>
      <c r="AI10" s="28"/>
      <c r="AJ10" s="29"/>
      <c r="AK10" s="29"/>
      <c r="AL10" s="29"/>
      <c r="AM10" s="29"/>
      <c r="AN10" s="29"/>
      <c r="AO10" s="29"/>
      <c r="AP10" s="29"/>
      <c r="AQ10" s="29"/>
      <c r="AR10" s="29"/>
      <c r="AS10" s="29"/>
      <c r="AT10" s="29"/>
      <c r="AU10" s="29"/>
      <c r="AV10" s="29"/>
      <c r="AW10" s="29"/>
      <c r="AX10" s="29"/>
      <c r="AY10" s="29"/>
      <c r="AZ10" s="29"/>
      <c r="BA10" s="29"/>
      <c r="BB10" s="29"/>
      <c r="BC10" s="29"/>
      <c r="BD10" s="29"/>
      <c r="BE10" s="29"/>
      <c r="BF10" s="29"/>
      <c r="BG10" s="29"/>
      <c r="BH10" s="29"/>
      <c r="BI10" s="29"/>
      <c r="BJ10" s="29"/>
      <c r="BK10" s="29"/>
      <c r="BL10" s="29"/>
      <c r="BM10" s="29"/>
      <c r="BN10" s="29"/>
      <c r="BO10" s="29"/>
      <c r="BP10" s="29"/>
      <c r="BQ10" s="29"/>
      <c r="BR10" s="29"/>
      <c r="BS10" s="29"/>
    </row>
    <row r="11" spans="1:75" s="30" customFormat="1" ht="12.75">
      <c r="A11" s="37"/>
      <c r="B11" s="39"/>
      <c r="C11" s="119">
        <v>60000</v>
      </c>
      <c r="D11" s="120">
        <v>40</v>
      </c>
      <c r="E11" s="120">
        <v>16000</v>
      </c>
      <c r="F11" s="41"/>
      <c r="G11" s="41"/>
      <c r="H11" s="36"/>
      <c r="I11" s="36"/>
      <c r="J11" s="36"/>
      <c r="K11" s="37"/>
      <c r="L11" s="38"/>
      <c r="M11" s="42"/>
      <c r="N11" s="42"/>
      <c r="O11" s="27"/>
      <c r="P11" s="27"/>
      <c r="Q11" s="27"/>
      <c r="R11" s="27"/>
      <c r="S11" s="27"/>
      <c r="T11" s="27"/>
      <c r="U11" s="27"/>
      <c r="V11" s="27"/>
      <c r="W11" s="27"/>
      <c r="X11" s="27"/>
      <c r="Y11" s="27"/>
      <c r="Z11" s="27"/>
      <c r="AA11" s="27"/>
      <c r="AB11" s="27"/>
      <c r="AC11" s="27"/>
      <c r="AD11" s="27"/>
      <c r="AE11" s="27"/>
      <c r="AF11" s="27"/>
      <c r="AG11" s="27"/>
      <c r="AH11" s="27"/>
      <c r="AI11" s="28"/>
      <c r="AJ11" s="28"/>
      <c r="AK11" s="28"/>
      <c r="AL11" s="28"/>
      <c r="AM11" s="28"/>
      <c r="AN11" s="29"/>
      <c r="AO11" s="29"/>
      <c r="AP11" s="29"/>
      <c r="AQ11" s="29"/>
      <c r="AR11" s="29"/>
      <c r="AS11" s="29"/>
      <c r="AT11" s="29"/>
      <c r="AU11" s="29"/>
      <c r="AV11" s="29"/>
      <c r="AW11" s="29"/>
      <c r="AX11" s="29"/>
      <c r="AY11" s="29"/>
      <c r="AZ11" s="29"/>
      <c r="BA11" s="29"/>
      <c r="BB11" s="29"/>
      <c r="BC11" s="29"/>
      <c r="BD11" s="29"/>
      <c r="BE11" s="29"/>
      <c r="BF11" s="29"/>
      <c r="BG11" s="29"/>
      <c r="BH11" s="29"/>
      <c r="BI11" s="29"/>
      <c r="BJ11" s="29"/>
      <c r="BK11" s="29"/>
      <c r="BL11" s="29"/>
      <c r="BM11" s="29"/>
      <c r="BN11" s="29"/>
      <c r="BO11" s="29"/>
      <c r="BP11" s="29"/>
      <c r="BQ11" s="29"/>
      <c r="BR11" s="29"/>
      <c r="BS11" s="29"/>
      <c r="BT11" s="29"/>
      <c r="BU11" s="29"/>
      <c r="BV11" s="29"/>
      <c r="BW11" s="29"/>
    </row>
    <row r="12" spans="1:75" s="30" customFormat="1" ht="12.75">
      <c r="A12" s="37"/>
      <c r="B12" s="39"/>
      <c r="C12" s="119">
        <v>100000</v>
      </c>
      <c r="D12" s="120">
        <v>45</v>
      </c>
      <c r="E12" s="120">
        <v>32000</v>
      </c>
      <c r="F12" s="41"/>
      <c r="G12" s="41"/>
      <c r="H12" s="36"/>
      <c r="I12" s="36"/>
      <c r="J12" s="36"/>
      <c r="K12" s="37"/>
      <c r="L12" s="38"/>
      <c r="M12" s="42"/>
      <c r="N12" s="42"/>
      <c r="O12" s="27"/>
      <c r="P12" s="27"/>
      <c r="Q12" s="27"/>
      <c r="R12" s="27"/>
      <c r="S12" s="27"/>
      <c r="T12" s="27"/>
      <c r="U12" s="27"/>
      <c r="V12" s="27"/>
      <c r="W12" s="27"/>
      <c r="X12" s="27"/>
      <c r="Y12" s="27"/>
      <c r="Z12" s="27"/>
      <c r="AA12" s="27"/>
      <c r="AB12" s="27"/>
      <c r="AC12" s="27"/>
      <c r="AD12" s="27"/>
      <c r="AE12" s="27"/>
      <c r="AF12" s="27"/>
      <c r="AG12" s="27"/>
      <c r="AH12" s="27"/>
      <c r="AI12" s="28"/>
      <c r="AJ12" s="28"/>
      <c r="AK12" s="28"/>
      <c r="AL12" s="28"/>
      <c r="AM12" s="28"/>
      <c r="AN12" s="29"/>
      <c r="AO12" s="29"/>
      <c r="AP12" s="29"/>
      <c r="AQ12" s="29"/>
      <c r="AR12" s="29"/>
      <c r="AS12" s="29"/>
      <c r="AT12" s="29"/>
      <c r="AU12" s="29"/>
      <c r="AV12" s="29"/>
      <c r="AW12" s="29"/>
      <c r="AX12" s="29"/>
      <c r="AY12" s="29"/>
      <c r="AZ12" s="29"/>
      <c r="BA12" s="29"/>
      <c r="BB12" s="29"/>
      <c r="BC12" s="29"/>
      <c r="BD12" s="29"/>
      <c r="BE12" s="29"/>
      <c r="BF12" s="29"/>
      <c r="BG12" s="29"/>
      <c r="BH12" s="29"/>
      <c r="BI12" s="29"/>
      <c r="BJ12" s="29"/>
      <c r="BK12" s="29"/>
      <c r="BL12" s="29"/>
      <c r="BM12" s="29"/>
      <c r="BN12" s="29"/>
      <c r="BO12" s="29"/>
      <c r="BP12" s="29"/>
      <c r="BQ12" s="29"/>
      <c r="BR12" s="29"/>
      <c r="BS12" s="29"/>
      <c r="BT12" s="29"/>
      <c r="BU12" s="29"/>
      <c r="BV12" s="29"/>
      <c r="BW12" s="29"/>
    </row>
    <row r="13" spans="1:75" s="30" customFormat="1" ht="12.75">
      <c r="A13" s="37"/>
      <c r="B13" s="39"/>
      <c r="C13" s="41"/>
      <c r="D13" s="41"/>
      <c r="E13" s="41"/>
      <c r="F13" s="41"/>
      <c r="G13" s="41"/>
      <c r="H13" s="38"/>
      <c r="I13" s="38"/>
      <c r="J13" s="38"/>
      <c r="K13" s="38"/>
      <c r="L13" s="38"/>
      <c r="M13" s="38"/>
      <c r="N13" s="38"/>
      <c r="O13" s="43"/>
      <c r="P13" s="43"/>
      <c r="Q13" s="43"/>
      <c r="R13" s="43"/>
      <c r="S13" s="43"/>
      <c r="T13" s="43"/>
      <c r="U13" s="43"/>
      <c r="V13" s="43"/>
      <c r="W13" s="43"/>
      <c r="X13" s="43"/>
      <c r="Y13" s="43"/>
      <c r="Z13" s="43"/>
      <c r="AA13" s="43"/>
      <c r="AB13" s="43"/>
      <c r="AC13" s="43"/>
      <c r="AD13" s="43"/>
      <c r="AE13" s="43"/>
      <c r="AF13" s="43"/>
      <c r="AG13" s="43"/>
      <c r="AH13" s="43"/>
      <c r="AI13" s="29"/>
      <c r="AJ13" s="29"/>
      <c r="AK13" s="29"/>
      <c r="AL13" s="29"/>
      <c r="AM13" s="29"/>
      <c r="AN13" s="29"/>
      <c r="AO13" s="29"/>
      <c r="AP13" s="29"/>
      <c r="AQ13" s="29"/>
      <c r="AR13" s="29"/>
      <c r="AS13" s="29"/>
      <c r="AT13" s="29"/>
      <c r="AU13" s="29"/>
      <c r="AV13" s="29"/>
      <c r="AW13" s="29"/>
      <c r="AX13" s="29"/>
      <c r="AY13" s="29"/>
      <c r="AZ13" s="29"/>
      <c r="BA13" s="29"/>
      <c r="BB13" s="29"/>
      <c r="BC13" s="29"/>
      <c r="BD13" s="29"/>
      <c r="BE13" s="29"/>
      <c r="BF13" s="29"/>
      <c r="BG13" s="29"/>
      <c r="BH13" s="29"/>
      <c r="BI13" s="29"/>
      <c r="BJ13" s="29"/>
      <c r="BK13" s="29"/>
      <c r="BL13" s="29"/>
      <c r="BM13" s="29"/>
      <c r="BN13" s="29"/>
      <c r="BO13" s="29"/>
      <c r="BP13" s="29"/>
      <c r="BQ13" s="29"/>
      <c r="BR13" s="29"/>
      <c r="BS13" s="29"/>
      <c r="BT13" s="29"/>
      <c r="BU13" s="29"/>
      <c r="BV13" s="29"/>
      <c r="BW13" s="29"/>
    </row>
    <row r="14" spans="1:75" s="30" customFormat="1" ht="15">
      <c r="A14" s="37"/>
      <c r="B14" s="39"/>
      <c r="C14" s="48">
        <f>DATA!P5</f>
        <v>14126</v>
      </c>
      <c r="D14" s="48">
        <f>VLOOKUP(C14,$C$4:$E$12,1)</f>
        <v>12000</v>
      </c>
      <c r="E14" s="49">
        <f>C14-D14</f>
        <v>2126</v>
      </c>
      <c r="F14" s="50">
        <f>VLOOKUP(C14,$C$4:$D$12,2)</f>
        <v>18</v>
      </c>
      <c r="G14" s="48">
        <f>VLOOKUP(C14,$C$4:$E$12,3)</f>
        <v>400</v>
      </c>
      <c r="H14" s="48">
        <f>ROUND((E14*F14/100)+G14,2)</f>
        <v>782.68</v>
      </c>
      <c r="I14" s="51">
        <f>ROUND(H14*98.5%,2)</f>
        <v>770.94</v>
      </c>
      <c r="J14" s="38"/>
      <c r="K14" s="38"/>
      <c r="L14" s="38"/>
      <c r="M14" s="38"/>
      <c r="N14" s="38"/>
      <c r="O14" s="43"/>
      <c r="P14" s="43"/>
      <c r="Q14" s="43"/>
      <c r="R14" s="43"/>
      <c r="S14" s="43"/>
      <c r="T14" s="43"/>
      <c r="U14" s="43"/>
      <c r="V14" s="43"/>
      <c r="W14" s="43"/>
      <c r="X14" s="43"/>
      <c r="Y14" s="43"/>
      <c r="Z14" s="43"/>
      <c r="AA14" s="43"/>
      <c r="AB14" s="43"/>
      <c r="AC14" s="43"/>
      <c r="AD14" s="43"/>
      <c r="AE14" s="43"/>
      <c r="AF14" s="43"/>
      <c r="AG14" s="43"/>
      <c r="AH14" s="43"/>
      <c r="AI14" s="29"/>
      <c r="AJ14" s="29"/>
      <c r="AK14" s="29"/>
      <c r="AL14" s="29"/>
      <c r="AM14" s="29"/>
      <c r="AN14" s="29"/>
      <c r="AO14" s="29"/>
      <c r="AP14" s="29"/>
      <c r="AQ14" s="29"/>
      <c r="AR14" s="29"/>
      <c r="AS14" s="29"/>
      <c r="AT14" s="29"/>
      <c r="AU14" s="29"/>
      <c r="AV14" s="29"/>
      <c r="AW14" s="29"/>
      <c r="AX14" s="29"/>
      <c r="AY14" s="29"/>
      <c r="AZ14" s="29"/>
      <c r="BA14" s="29"/>
      <c r="BB14" s="29"/>
      <c r="BC14" s="29"/>
      <c r="BD14" s="29"/>
      <c r="BE14" s="29"/>
      <c r="BF14" s="29"/>
      <c r="BG14" s="29"/>
      <c r="BH14" s="29"/>
      <c r="BI14" s="29"/>
      <c r="BJ14" s="29"/>
      <c r="BK14" s="29"/>
      <c r="BL14" s="29"/>
      <c r="BM14" s="29"/>
      <c r="BN14" s="29"/>
      <c r="BO14" s="29"/>
      <c r="BP14" s="29"/>
      <c r="BQ14" s="29"/>
      <c r="BR14" s="29"/>
      <c r="BS14" s="29"/>
      <c r="BT14" s="29"/>
      <c r="BU14" s="29"/>
      <c r="BV14" s="29"/>
      <c r="BW14" s="29"/>
    </row>
    <row r="15" spans="1:256" s="30" customFormat="1" ht="12.75">
      <c r="A15" s="36"/>
      <c r="B15" s="24"/>
      <c r="C15" s="162"/>
      <c r="D15" s="162"/>
      <c r="E15" s="59"/>
      <c r="F15" s="29"/>
      <c r="G15" s="44"/>
      <c r="H15" s="82">
        <f>IF(ISERROR(H14),0,H14)</f>
        <v>782.68</v>
      </c>
      <c r="I15" s="82">
        <f>IF(ISERROR(I14),0,I14)</f>
        <v>770.94</v>
      </c>
      <c r="J15" s="24"/>
      <c r="K15" s="44"/>
      <c r="L15" s="45"/>
      <c r="M15" s="36"/>
      <c r="N15" s="24"/>
      <c r="O15" s="44"/>
      <c r="P15" s="45"/>
      <c r="Q15" s="36"/>
      <c r="R15" s="24"/>
      <c r="S15" s="44"/>
      <c r="T15" s="45"/>
      <c r="U15" s="36"/>
      <c r="V15" s="24"/>
      <c r="W15" s="44"/>
      <c r="X15" s="45"/>
      <c r="Y15" s="36"/>
      <c r="Z15" s="24"/>
      <c r="AA15" s="44"/>
      <c r="AB15" s="45"/>
      <c r="AC15" s="36"/>
      <c r="AD15" s="24"/>
      <c r="AE15" s="44"/>
      <c r="AF15" s="45"/>
      <c r="AG15" s="36"/>
      <c r="AH15" s="24"/>
      <c r="AI15" s="44"/>
      <c r="AJ15" s="45"/>
      <c r="AK15" s="36"/>
      <c r="AL15" s="24"/>
      <c r="AM15" s="44"/>
      <c r="AN15" s="45"/>
      <c r="AO15" s="36"/>
      <c r="AP15" s="24"/>
      <c r="AQ15" s="44"/>
      <c r="AR15" s="45"/>
      <c r="AS15" s="36"/>
      <c r="AT15" s="24"/>
      <c r="AU15" s="44"/>
      <c r="AV15" s="45"/>
      <c r="AW15" s="36"/>
      <c r="AX15" s="24"/>
      <c r="AY15" s="44"/>
      <c r="AZ15" s="45"/>
      <c r="BA15" s="36"/>
      <c r="BB15" s="24"/>
      <c r="BC15" s="44"/>
      <c r="BD15" s="45"/>
      <c r="BE15" s="36"/>
      <c r="BF15" s="24"/>
      <c r="BG15" s="44"/>
      <c r="BH15" s="45"/>
      <c r="BI15" s="36"/>
      <c r="BJ15" s="24"/>
      <c r="BK15" s="44"/>
      <c r="BL15" s="45"/>
      <c r="BM15" s="36"/>
      <c r="BN15" s="24"/>
      <c r="BO15" s="44"/>
      <c r="BP15" s="45"/>
      <c r="BQ15" s="36"/>
      <c r="BR15" s="24"/>
      <c r="BS15" s="44"/>
      <c r="BT15" s="45"/>
      <c r="BU15" s="36"/>
      <c r="BV15" s="24"/>
      <c r="BW15" s="44"/>
      <c r="BX15" s="45"/>
      <c r="BY15" s="36"/>
      <c r="BZ15" s="24"/>
      <c r="CA15" s="44"/>
      <c r="CB15" s="45"/>
      <c r="CC15" s="36"/>
      <c r="CD15" s="24"/>
      <c r="CE15" s="44"/>
      <c r="CF15" s="45"/>
      <c r="CG15" s="36"/>
      <c r="CH15" s="24"/>
      <c r="CI15" s="44"/>
      <c r="CJ15" s="45"/>
      <c r="CK15" s="36"/>
      <c r="CL15" s="24"/>
      <c r="CM15" s="44"/>
      <c r="CN15" s="45"/>
      <c r="CO15" s="36"/>
      <c r="CP15" s="24"/>
      <c r="CQ15" s="44"/>
      <c r="CR15" s="45"/>
      <c r="CS15" s="36"/>
      <c r="CT15" s="24"/>
      <c r="CU15" s="44"/>
      <c r="CV15" s="45"/>
      <c r="CW15" s="36"/>
      <c r="CX15" s="24"/>
      <c r="CY15" s="44"/>
      <c r="CZ15" s="45"/>
      <c r="DA15" s="36"/>
      <c r="DB15" s="24"/>
      <c r="DC15" s="44"/>
      <c r="DD15" s="45"/>
      <c r="DE15" s="36"/>
      <c r="DF15" s="24"/>
      <c r="DG15" s="44"/>
      <c r="DH15" s="45"/>
      <c r="DI15" s="36"/>
      <c r="DJ15" s="24"/>
      <c r="DK15" s="44"/>
      <c r="DL15" s="45"/>
      <c r="DM15" s="36"/>
      <c r="DN15" s="24"/>
      <c r="DO15" s="44"/>
      <c r="DP15" s="45"/>
      <c r="DQ15" s="36"/>
      <c r="DR15" s="24"/>
      <c r="DS15" s="44"/>
      <c r="DT15" s="45"/>
      <c r="DU15" s="36"/>
      <c r="DV15" s="24"/>
      <c r="DW15" s="44"/>
      <c r="DX15" s="45"/>
      <c r="DY15" s="36"/>
      <c r="DZ15" s="24"/>
      <c r="EA15" s="44"/>
      <c r="EB15" s="45"/>
      <c r="EC15" s="36"/>
      <c r="ED15" s="24"/>
      <c r="EE15" s="44"/>
      <c r="EF15" s="45"/>
      <c r="EG15" s="36"/>
      <c r="EH15" s="24"/>
      <c r="EI15" s="44"/>
      <c r="EJ15" s="45"/>
      <c r="EK15" s="36"/>
      <c r="EL15" s="24"/>
      <c r="EM15" s="44"/>
      <c r="EN15" s="45"/>
      <c r="EO15" s="36"/>
      <c r="EP15" s="24"/>
      <c r="EQ15" s="44"/>
      <c r="ER15" s="45"/>
      <c r="ES15" s="36"/>
      <c r="ET15" s="24"/>
      <c r="EU15" s="44"/>
      <c r="EV15" s="45"/>
      <c r="EW15" s="36"/>
      <c r="EX15" s="24"/>
      <c r="EY15" s="44"/>
      <c r="EZ15" s="45"/>
      <c r="FA15" s="36"/>
      <c r="FB15" s="24"/>
      <c r="FC15" s="44"/>
      <c r="FD15" s="45"/>
      <c r="FE15" s="36"/>
      <c r="FF15" s="24"/>
      <c r="FG15" s="44"/>
      <c r="FH15" s="45"/>
      <c r="FI15" s="36"/>
      <c r="FJ15" s="24"/>
      <c r="FK15" s="44"/>
      <c r="FL15" s="45"/>
      <c r="FM15" s="36"/>
      <c r="FN15" s="24"/>
      <c r="FO15" s="44"/>
      <c r="FP15" s="45"/>
      <c r="FQ15" s="36"/>
      <c r="FR15" s="24"/>
      <c r="FS15" s="44"/>
      <c r="FT15" s="45"/>
      <c r="FU15" s="36"/>
      <c r="FV15" s="24"/>
      <c r="FW15" s="44"/>
      <c r="FX15" s="45"/>
      <c r="FY15" s="36"/>
      <c r="FZ15" s="24"/>
      <c r="GA15" s="44"/>
      <c r="GB15" s="45"/>
      <c r="GC15" s="36"/>
      <c r="GD15" s="24"/>
      <c r="GE15" s="44"/>
      <c r="GF15" s="45"/>
      <c r="GG15" s="36"/>
      <c r="GH15" s="24"/>
      <c r="GI15" s="44"/>
      <c r="GJ15" s="45"/>
      <c r="GK15" s="36"/>
      <c r="GL15" s="24"/>
      <c r="GM15" s="44"/>
      <c r="GN15" s="45"/>
      <c r="GO15" s="36"/>
      <c r="GP15" s="24"/>
      <c r="GQ15" s="44"/>
      <c r="GR15" s="45"/>
      <c r="GS15" s="36"/>
      <c r="GT15" s="24"/>
      <c r="GU15" s="44"/>
      <c r="GV15" s="45"/>
      <c r="GW15" s="36"/>
      <c r="GX15" s="24"/>
      <c r="GY15" s="44"/>
      <c r="GZ15" s="45"/>
      <c r="HA15" s="36"/>
      <c r="HB15" s="24"/>
      <c r="HC15" s="44"/>
      <c r="HD15" s="45"/>
      <c r="HE15" s="36"/>
      <c r="HF15" s="24"/>
      <c r="HG15" s="44"/>
      <c r="HH15" s="45"/>
      <c r="HI15" s="36"/>
      <c r="HJ15" s="24"/>
      <c r="HK15" s="44"/>
      <c r="HL15" s="45"/>
      <c r="HM15" s="36"/>
      <c r="HN15" s="24"/>
      <c r="HO15" s="44"/>
      <c r="HP15" s="45"/>
      <c r="HQ15" s="36"/>
      <c r="HR15" s="24"/>
      <c r="HS15" s="44"/>
      <c r="HT15" s="45"/>
      <c r="HU15" s="36"/>
      <c r="HV15" s="24"/>
      <c r="HW15" s="44"/>
      <c r="HX15" s="45"/>
      <c r="HY15" s="36"/>
      <c r="HZ15" s="24"/>
      <c r="IA15" s="44"/>
      <c r="IB15" s="45"/>
      <c r="IC15" s="36"/>
      <c r="ID15" s="24"/>
      <c r="IE15" s="44"/>
      <c r="IF15" s="45"/>
      <c r="IG15" s="36"/>
      <c r="IH15" s="24"/>
      <c r="II15" s="44"/>
      <c r="IJ15" s="45"/>
      <c r="IK15" s="36"/>
      <c r="IL15" s="24"/>
      <c r="IM15" s="44"/>
      <c r="IN15" s="45"/>
      <c r="IO15" s="36"/>
      <c r="IP15" s="24"/>
      <c r="IQ15" s="44"/>
      <c r="IR15" s="45"/>
      <c r="IS15" s="36"/>
      <c r="IT15" s="24"/>
      <c r="IU15" s="44"/>
      <c r="IV15" s="45"/>
    </row>
    <row r="16" spans="1:256" s="30" customFormat="1" ht="12.75">
      <c r="A16" s="36"/>
      <c r="B16" s="24"/>
      <c r="C16" s="45"/>
      <c r="D16" s="163"/>
      <c r="E16" s="163"/>
      <c r="F16" s="37"/>
      <c r="G16" s="44"/>
      <c r="H16" s="45"/>
      <c r="I16" s="36"/>
      <c r="J16" s="24"/>
      <c r="K16" s="44"/>
      <c r="L16" s="45"/>
      <c r="M16" s="36"/>
      <c r="N16" s="24"/>
      <c r="O16" s="44"/>
      <c r="P16" s="45"/>
      <c r="Q16" s="36"/>
      <c r="R16" s="24"/>
      <c r="S16" s="44"/>
      <c r="T16" s="45"/>
      <c r="U16" s="36"/>
      <c r="V16" s="24"/>
      <c r="W16" s="44"/>
      <c r="X16" s="45"/>
      <c r="Y16" s="36"/>
      <c r="Z16" s="24"/>
      <c r="AA16" s="44"/>
      <c r="AB16" s="45"/>
      <c r="AC16" s="36"/>
      <c r="AD16" s="24"/>
      <c r="AE16" s="44"/>
      <c r="AF16" s="45"/>
      <c r="AG16" s="36"/>
      <c r="AH16" s="24"/>
      <c r="AI16" s="44"/>
      <c r="AJ16" s="45"/>
      <c r="AK16" s="36"/>
      <c r="AL16" s="24"/>
      <c r="AM16" s="44"/>
      <c r="AN16" s="45"/>
      <c r="AO16" s="36"/>
      <c r="AP16" s="24"/>
      <c r="AQ16" s="44"/>
      <c r="AR16" s="45"/>
      <c r="AS16" s="36"/>
      <c r="AT16" s="24"/>
      <c r="AU16" s="44"/>
      <c r="AV16" s="45"/>
      <c r="AW16" s="36"/>
      <c r="AX16" s="24"/>
      <c r="AY16" s="44"/>
      <c r="AZ16" s="45"/>
      <c r="BA16" s="36"/>
      <c r="BB16" s="24"/>
      <c r="BC16" s="44"/>
      <c r="BD16" s="45"/>
      <c r="BE16" s="36"/>
      <c r="BF16" s="24"/>
      <c r="BG16" s="44"/>
      <c r="BH16" s="45"/>
      <c r="BI16" s="36"/>
      <c r="BJ16" s="24"/>
      <c r="BK16" s="44"/>
      <c r="BL16" s="45"/>
      <c r="BM16" s="36"/>
      <c r="BN16" s="24"/>
      <c r="BO16" s="44"/>
      <c r="BP16" s="45"/>
      <c r="BQ16" s="36"/>
      <c r="BR16" s="24"/>
      <c r="BS16" s="44"/>
      <c r="BT16" s="45"/>
      <c r="BU16" s="36"/>
      <c r="BV16" s="24"/>
      <c r="BW16" s="44"/>
      <c r="BX16" s="45"/>
      <c r="BY16" s="36"/>
      <c r="BZ16" s="24"/>
      <c r="CA16" s="44"/>
      <c r="CB16" s="45"/>
      <c r="CC16" s="36"/>
      <c r="CD16" s="24"/>
      <c r="CE16" s="44"/>
      <c r="CF16" s="45"/>
      <c r="CG16" s="36"/>
      <c r="CH16" s="24"/>
      <c r="CI16" s="44"/>
      <c r="CJ16" s="45"/>
      <c r="CK16" s="36"/>
      <c r="CL16" s="24"/>
      <c r="CM16" s="44"/>
      <c r="CN16" s="45"/>
      <c r="CO16" s="36"/>
      <c r="CP16" s="24"/>
      <c r="CQ16" s="44"/>
      <c r="CR16" s="45"/>
      <c r="CS16" s="36"/>
      <c r="CT16" s="24"/>
      <c r="CU16" s="44"/>
      <c r="CV16" s="45"/>
      <c r="CW16" s="36"/>
      <c r="CX16" s="24"/>
      <c r="CY16" s="44"/>
      <c r="CZ16" s="45"/>
      <c r="DA16" s="36"/>
      <c r="DB16" s="24"/>
      <c r="DC16" s="44"/>
      <c r="DD16" s="45"/>
      <c r="DE16" s="36"/>
      <c r="DF16" s="24"/>
      <c r="DG16" s="44"/>
      <c r="DH16" s="45"/>
      <c r="DI16" s="36"/>
      <c r="DJ16" s="24"/>
      <c r="DK16" s="44"/>
      <c r="DL16" s="45"/>
      <c r="DM16" s="36"/>
      <c r="DN16" s="24"/>
      <c r="DO16" s="44"/>
      <c r="DP16" s="45"/>
      <c r="DQ16" s="36"/>
      <c r="DR16" s="24"/>
      <c r="DS16" s="44"/>
      <c r="DT16" s="45"/>
      <c r="DU16" s="36"/>
      <c r="DV16" s="24"/>
      <c r="DW16" s="44"/>
      <c r="DX16" s="45"/>
      <c r="DY16" s="36"/>
      <c r="DZ16" s="24"/>
      <c r="EA16" s="44"/>
      <c r="EB16" s="45"/>
      <c r="EC16" s="36"/>
      <c r="ED16" s="24"/>
      <c r="EE16" s="44"/>
      <c r="EF16" s="45"/>
      <c r="EG16" s="36"/>
      <c r="EH16" s="24"/>
      <c r="EI16" s="44"/>
      <c r="EJ16" s="45"/>
      <c r="EK16" s="36"/>
      <c r="EL16" s="24"/>
      <c r="EM16" s="44"/>
      <c r="EN16" s="45"/>
      <c r="EO16" s="36"/>
      <c r="EP16" s="24"/>
      <c r="EQ16" s="44"/>
      <c r="ER16" s="45"/>
      <c r="ES16" s="36"/>
      <c r="ET16" s="24"/>
      <c r="EU16" s="44"/>
      <c r="EV16" s="45"/>
      <c r="EW16" s="36"/>
      <c r="EX16" s="24"/>
      <c r="EY16" s="44"/>
      <c r="EZ16" s="45"/>
      <c r="FA16" s="36"/>
      <c r="FB16" s="24"/>
      <c r="FC16" s="44"/>
      <c r="FD16" s="45"/>
      <c r="FE16" s="36"/>
      <c r="FF16" s="24"/>
      <c r="FG16" s="44"/>
      <c r="FH16" s="45"/>
      <c r="FI16" s="36"/>
      <c r="FJ16" s="24"/>
      <c r="FK16" s="44"/>
      <c r="FL16" s="45"/>
      <c r="FM16" s="36"/>
      <c r="FN16" s="24"/>
      <c r="FO16" s="44"/>
      <c r="FP16" s="45"/>
      <c r="FQ16" s="36"/>
      <c r="FR16" s="24"/>
      <c r="FS16" s="44"/>
      <c r="FT16" s="45"/>
      <c r="FU16" s="36"/>
      <c r="FV16" s="24"/>
      <c r="FW16" s="44"/>
      <c r="FX16" s="45"/>
      <c r="FY16" s="36"/>
      <c r="FZ16" s="24"/>
      <c r="GA16" s="44"/>
      <c r="GB16" s="45"/>
      <c r="GC16" s="36"/>
      <c r="GD16" s="24"/>
      <c r="GE16" s="44"/>
      <c r="GF16" s="45"/>
      <c r="GG16" s="36"/>
      <c r="GH16" s="24"/>
      <c r="GI16" s="44"/>
      <c r="GJ16" s="45"/>
      <c r="GK16" s="36"/>
      <c r="GL16" s="24"/>
      <c r="GM16" s="44"/>
      <c r="GN16" s="45"/>
      <c r="GO16" s="36"/>
      <c r="GP16" s="24"/>
      <c r="GQ16" s="44"/>
      <c r="GR16" s="45"/>
      <c r="GS16" s="36"/>
      <c r="GT16" s="24"/>
      <c r="GU16" s="44"/>
      <c r="GV16" s="45"/>
      <c r="GW16" s="36"/>
      <c r="GX16" s="24"/>
      <c r="GY16" s="44"/>
      <c r="GZ16" s="45"/>
      <c r="HA16" s="36"/>
      <c r="HB16" s="24"/>
      <c r="HC16" s="44"/>
      <c r="HD16" s="45"/>
      <c r="HE16" s="36"/>
      <c r="HF16" s="24"/>
      <c r="HG16" s="44"/>
      <c r="HH16" s="45"/>
      <c r="HI16" s="36"/>
      <c r="HJ16" s="24"/>
      <c r="HK16" s="44"/>
      <c r="HL16" s="45"/>
      <c r="HM16" s="36"/>
      <c r="HN16" s="24"/>
      <c r="HO16" s="44"/>
      <c r="HP16" s="45"/>
      <c r="HQ16" s="36"/>
      <c r="HR16" s="24"/>
      <c r="HS16" s="44"/>
      <c r="HT16" s="45"/>
      <c r="HU16" s="36"/>
      <c r="HV16" s="24"/>
      <c r="HW16" s="44"/>
      <c r="HX16" s="45"/>
      <c r="HY16" s="36"/>
      <c r="HZ16" s="24"/>
      <c r="IA16" s="44"/>
      <c r="IB16" s="45"/>
      <c r="IC16" s="36"/>
      <c r="ID16" s="24"/>
      <c r="IE16" s="44"/>
      <c r="IF16" s="45"/>
      <c r="IG16" s="36"/>
      <c r="IH16" s="24"/>
      <c r="II16" s="44"/>
      <c r="IJ16" s="45"/>
      <c r="IK16" s="36"/>
      <c r="IL16" s="24"/>
      <c r="IM16" s="44"/>
      <c r="IN16" s="45"/>
      <c r="IO16" s="36"/>
      <c r="IP16" s="24"/>
      <c r="IQ16" s="44"/>
      <c r="IR16" s="45"/>
      <c r="IS16" s="36"/>
      <c r="IT16" s="24"/>
      <c r="IU16" s="44"/>
      <c r="IV16" s="45"/>
    </row>
    <row r="17" spans="1:256" s="30" customFormat="1" ht="12.75">
      <c r="A17" s="36"/>
      <c r="B17" s="24"/>
      <c r="C17" s="46">
        <f>DATA!I20</f>
        <v>14129.64</v>
      </c>
      <c r="D17" s="44" t="s">
        <v>133</v>
      </c>
      <c r="E17" s="44">
        <v>0</v>
      </c>
      <c r="F17" s="45"/>
      <c r="G17" s="44"/>
      <c r="H17" s="45"/>
      <c r="I17" s="36"/>
      <c r="J17" s="24"/>
      <c r="K17" s="44"/>
      <c r="L17" s="45"/>
      <c r="M17" s="36"/>
      <c r="N17" s="24"/>
      <c r="O17" s="44"/>
      <c r="P17" s="45"/>
      <c r="Q17" s="36"/>
      <c r="R17" s="24"/>
      <c r="S17" s="44"/>
      <c r="T17" s="45"/>
      <c r="U17" s="36"/>
      <c r="V17" s="24"/>
      <c r="W17" s="44"/>
      <c r="X17" s="45"/>
      <c r="Y17" s="36"/>
      <c r="Z17" s="24"/>
      <c r="AA17" s="44"/>
      <c r="AB17" s="45"/>
      <c r="AC17" s="36"/>
      <c r="AD17" s="24"/>
      <c r="AE17" s="44"/>
      <c r="AF17" s="45"/>
      <c r="AG17" s="36"/>
      <c r="AH17" s="24"/>
      <c r="AI17" s="44"/>
      <c r="AJ17" s="45"/>
      <c r="AK17" s="36"/>
      <c r="AL17" s="24"/>
      <c r="AM17" s="44"/>
      <c r="AN17" s="45"/>
      <c r="AO17" s="36"/>
      <c r="AP17" s="24"/>
      <c r="AQ17" s="44"/>
      <c r="AR17" s="45"/>
      <c r="AS17" s="36"/>
      <c r="AT17" s="24"/>
      <c r="AU17" s="44"/>
      <c r="AV17" s="45"/>
      <c r="AW17" s="36"/>
      <c r="AX17" s="24"/>
      <c r="AY17" s="44"/>
      <c r="AZ17" s="45"/>
      <c r="BA17" s="36"/>
      <c r="BB17" s="24"/>
      <c r="BC17" s="44"/>
      <c r="BD17" s="45"/>
      <c r="BE17" s="36"/>
      <c r="BF17" s="24"/>
      <c r="BG17" s="44"/>
      <c r="BH17" s="45"/>
      <c r="BI17" s="36"/>
      <c r="BJ17" s="24"/>
      <c r="BK17" s="44"/>
      <c r="BL17" s="45"/>
      <c r="BM17" s="36"/>
      <c r="BN17" s="24"/>
      <c r="BO17" s="44"/>
      <c r="BP17" s="45"/>
      <c r="BQ17" s="36"/>
      <c r="BR17" s="24"/>
      <c r="BS17" s="44"/>
      <c r="BT17" s="45"/>
      <c r="BU17" s="36"/>
      <c r="BV17" s="24"/>
      <c r="BW17" s="44"/>
      <c r="BX17" s="45"/>
      <c r="BY17" s="36"/>
      <c r="BZ17" s="24"/>
      <c r="CA17" s="44"/>
      <c r="CB17" s="45"/>
      <c r="CC17" s="36"/>
      <c r="CD17" s="24"/>
      <c r="CE17" s="44"/>
      <c r="CF17" s="45"/>
      <c r="CG17" s="36"/>
      <c r="CH17" s="24"/>
      <c r="CI17" s="44"/>
      <c r="CJ17" s="45"/>
      <c r="CK17" s="36"/>
      <c r="CL17" s="24"/>
      <c r="CM17" s="44"/>
      <c r="CN17" s="45"/>
      <c r="CO17" s="36"/>
      <c r="CP17" s="24"/>
      <c r="CQ17" s="44"/>
      <c r="CR17" s="45"/>
      <c r="CS17" s="36"/>
      <c r="CT17" s="24"/>
      <c r="CU17" s="44"/>
      <c r="CV17" s="45"/>
      <c r="CW17" s="36"/>
      <c r="CX17" s="24"/>
      <c r="CY17" s="44"/>
      <c r="CZ17" s="45"/>
      <c r="DA17" s="36"/>
      <c r="DB17" s="24"/>
      <c r="DC17" s="44"/>
      <c r="DD17" s="45"/>
      <c r="DE17" s="36"/>
      <c r="DF17" s="24"/>
      <c r="DG17" s="44"/>
      <c r="DH17" s="45"/>
      <c r="DI17" s="36"/>
      <c r="DJ17" s="24"/>
      <c r="DK17" s="44"/>
      <c r="DL17" s="45"/>
      <c r="DM17" s="36"/>
      <c r="DN17" s="24"/>
      <c r="DO17" s="44"/>
      <c r="DP17" s="45"/>
      <c r="DQ17" s="36"/>
      <c r="DR17" s="24"/>
      <c r="DS17" s="44"/>
      <c r="DT17" s="45"/>
      <c r="DU17" s="36"/>
      <c r="DV17" s="24"/>
      <c r="DW17" s="44"/>
      <c r="DX17" s="45"/>
      <c r="DY17" s="36"/>
      <c r="DZ17" s="24"/>
      <c r="EA17" s="44"/>
      <c r="EB17" s="45"/>
      <c r="EC17" s="36"/>
      <c r="ED17" s="24"/>
      <c r="EE17" s="44"/>
      <c r="EF17" s="45"/>
      <c r="EG17" s="36"/>
      <c r="EH17" s="24"/>
      <c r="EI17" s="44"/>
      <c r="EJ17" s="45"/>
      <c r="EK17" s="36"/>
      <c r="EL17" s="24"/>
      <c r="EM17" s="44"/>
      <c r="EN17" s="45"/>
      <c r="EO17" s="36"/>
      <c r="EP17" s="24"/>
      <c r="EQ17" s="44"/>
      <c r="ER17" s="45"/>
      <c r="ES17" s="36"/>
      <c r="ET17" s="24"/>
      <c r="EU17" s="44"/>
      <c r="EV17" s="45"/>
      <c r="EW17" s="36"/>
      <c r="EX17" s="24"/>
      <c r="EY17" s="44"/>
      <c r="EZ17" s="45"/>
      <c r="FA17" s="36"/>
      <c r="FB17" s="24"/>
      <c r="FC17" s="44"/>
      <c r="FD17" s="45"/>
      <c r="FE17" s="36"/>
      <c r="FF17" s="24"/>
      <c r="FG17" s="44"/>
      <c r="FH17" s="45"/>
      <c r="FI17" s="36"/>
      <c r="FJ17" s="24"/>
      <c r="FK17" s="44"/>
      <c r="FL17" s="45"/>
      <c r="FM17" s="36"/>
      <c r="FN17" s="24"/>
      <c r="FO17" s="44"/>
      <c r="FP17" s="45"/>
      <c r="FQ17" s="36"/>
      <c r="FR17" s="24"/>
      <c r="FS17" s="44"/>
      <c r="FT17" s="45"/>
      <c r="FU17" s="36"/>
      <c r="FV17" s="24"/>
      <c r="FW17" s="44"/>
      <c r="FX17" s="45"/>
      <c r="FY17" s="36"/>
      <c r="FZ17" s="24"/>
      <c r="GA17" s="44"/>
      <c r="GB17" s="45"/>
      <c r="GC17" s="36"/>
      <c r="GD17" s="24"/>
      <c r="GE17" s="44"/>
      <c r="GF17" s="45"/>
      <c r="GG17" s="36"/>
      <c r="GH17" s="24"/>
      <c r="GI17" s="44"/>
      <c r="GJ17" s="45"/>
      <c r="GK17" s="36"/>
      <c r="GL17" s="24"/>
      <c r="GM17" s="44"/>
      <c r="GN17" s="45"/>
      <c r="GO17" s="36"/>
      <c r="GP17" s="24"/>
      <c r="GQ17" s="44"/>
      <c r="GR17" s="45"/>
      <c r="GS17" s="36"/>
      <c r="GT17" s="24"/>
      <c r="GU17" s="44"/>
      <c r="GV17" s="45"/>
      <c r="GW17" s="36"/>
      <c r="GX17" s="24"/>
      <c r="GY17" s="44"/>
      <c r="GZ17" s="45"/>
      <c r="HA17" s="36"/>
      <c r="HB17" s="24"/>
      <c r="HC17" s="44"/>
      <c r="HD17" s="45"/>
      <c r="HE17" s="36"/>
      <c r="HF17" s="24"/>
      <c r="HG17" s="44"/>
      <c r="HH17" s="45"/>
      <c r="HI17" s="36"/>
      <c r="HJ17" s="24"/>
      <c r="HK17" s="44"/>
      <c r="HL17" s="45"/>
      <c r="HM17" s="36"/>
      <c r="HN17" s="24"/>
      <c r="HO17" s="44"/>
      <c r="HP17" s="45"/>
      <c r="HQ17" s="36"/>
      <c r="HR17" s="24"/>
      <c r="HS17" s="44"/>
      <c r="HT17" s="45"/>
      <c r="HU17" s="36"/>
      <c r="HV17" s="24"/>
      <c r="HW17" s="44"/>
      <c r="HX17" s="45"/>
      <c r="HY17" s="36"/>
      <c r="HZ17" s="24"/>
      <c r="IA17" s="44"/>
      <c r="IB17" s="45"/>
      <c r="IC17" s="36"/>
      <c r="ID17" s="24"/>
      <c r="IE17" s="44"/>
      <c r="IF17" s="45"/>
      <c r="IG17" s="36"/>
      <c r="IH17" s="24"/>
      <c r="II17" s="44"/>
      <c r="IJ17" s="45"/>
      <c r="IK17" s="36"/>
      <c r="IL17" s="24"/>
      <c r="IM17" s="44"/>
      <c r="IN17" s="45"/>
      <c r="IO17" s="36"/>
      <c r="IP17" s="24"/>
      <c r="IQ17" s="44"/>
      <c r="IR17" s="45"/>
      <c r="IS17" s="36"/>
      <c r="IT17" s="24"/>
      <c r="IU17" s="44"/>
      <c r="IV17" s="45"/>
    </row>
    <row r="18" spans="1:256" s="30" customFormat="1" ht="12.75">
      <c r="A18" s="36"/>
      <c r="B18" s="24"/>
      <c r="C18" s="44"/>
      <c r="D18" s="45"/>
      <c r="E18" s="36"/>
      <c r="F18" s="24"/>
      <c r="G18" s="44"/>
      <c r="H18" s="45"/>
      <c r="I18" s="36"/>
      <c r="J18" s="24"/>
      <c r="K18" s="44"/>
      <c r="L18" s="45"/>
      <c r="M18" s="36"/>
      <c r="N18" s="24"/>
      <c r="O18" s="44"/>
      <c r="P18" s="45"/>
      <c r="Q18" s="36"/>
      <c r="R18" s="24"/>
      <c r="S18" s="44"/>
      <c r="T18" s="45"/>
      <c r="U18" s="36"/>
      <c r="V18" s="24"/>
      <c r="W18" s="44"/>
      <c r="X18" s="45"/>
      <c r="Y18" s="36"/>
      <c r="Z18" s="24"/>
      <c r="AA18" s="44"/>
      <c r="AB18" s="45"/>
      <c r="AC18" s="36"/>
      <c r="AD18" s="24"/>
      <c r="AE18" s="44"/>
      <c r="AF18" s="45"/>
      <c r="AG18" s="36"/>
      <c r="AH18" s="24"/>
      <c r="AI18" s="44"/>
      <c r="AJ18" s="45"/>
      <c r="AK18" s="36"/>
      <c r="AL18" s="24"/>
      <c r="AM18" s="44"/>
      <c r="AN18" s="45"/>
      <c r="AO18" s="36"/>
      <c r="AP18" s="24"/>
      <c r="AQ18" s="44"/>
      <c r="AR18" s="45"/>
      <c r="AS18" s="36"/>
      <c r="AT18" s="24"/>
      <c r="AU18" s="44"/>
      <c r="AV18" s="45"/>
      <c r="AW18" s="36"/>
      <c r="AX18" s="24"/>
      <c r="AY18" s="44"/>
      <c r="AZ18" s="45"/>
      <c r="BA18" s="36"/>
      <c r="BB18" s="24"/>
      <c r="BC18" s="44"/>
      <c r="BD18" s="45"/>
      <c r="BE18" s="36"/>
      <c r="BF18" s="24"/>
      <c r="BG18" s="44"/>
      <c r="BH18" s="45"/>
      <c r="BI18" s="36"/>
      <c r="BJ18" s="24"/>
      <c r="BK18" s="44"/>
      <c r="BL18" s="45"/>
      <c r="BM18" s="36"/>
      <c r="BN18" s="24"/>
      <c r="BO18" s="44"/>
      <c r="BP18" s="45"/>
      <c r="BQ18" s="36"/>
      <c r="BR18" s="24"/>
      <c r="BS18" s="44"/>
      <c r="BT18" s="45"/>
      <c r="BU18" s="36"/>
      <c r="BV18" s="24"/>
      <c r="BW18" s="44"/>
      <c r="BX18" s="45"/>
      <c r="BY18" s="36"/>
      <c r="BZ18" s="24"/>
      <c r="CA18" s="44"/>
      <c r="CB18" s="45"/>
      <c r="CC18" s="36"/>
      <c r="CD18" s="24"/>
      <c r="CE18" s="44"/>
      <c r="CF18" s="45"/>
      <c r="CG18" s="36"/>
      <c r="CH18" s="24"/>
      <c r="CI18" s="44"/>
      <c r="CJ18" s="45"/>
      <c r="CK18" s="36"/>
      <c r="CL18" s="24"/>
      <c r="CM18" s="44"/>
      <c r="CN18" s="45"/>
      <c r="CO18" s="36"/>
      <c r="CP18" s="24"/>
      <c r="CQ18" s="44"/>
      <c r="CR18" s="45"/>
      <c r="CS18" s="36"/>
      <c r="CT18" s="24"/>
      <c r="CU18" s="44"/>
      <c r="CV18" s="45"/>
      <c r="CW18" s="36"/>
      <c r="CX18" s="24"/>
      <c r="CY18" s="44"/>
      <c r="CZ18" s="45"/>
      <c r="DA18" s="36"/>
      <c r="DB18" s="24"/>
      <c r="DC18" s="44"/>
      <c r="DD18" s="45"/>
      <c r="DE18" s="36"/>
      <c r="DF18" s="24"/>
      <c r="DG18" s="44"/>
      <c r="DH18" s="45"/>
      <c r="DI18" s="36"/>
      <c r="DJ18" s="24"/>
      <c r="DK18" s="44"/>
      <c r="DL18" s="45"/>
      <c r="DM18" s="36"/>
      <c r="DN18" s="24"/>
      <c r="DO18" s="44"/>
      <c r="DP18" s="45"/>
      <c r="DQ18" s="36"/>
      <c r="DR18" s="24"/>
      <c r="DS18" s="44"/>
      <c r="DT18" s="45"/>
      <c r="DU18" s="36"/>
      <c r="DV18" s="24"/>
      <c r="DW18" s="44"/>
      <c r="DX18" s="45"/>
      <c r="DY18" s="36"/>
      <c r="DZ18" s="24"/>
      <c r="EA18" s="44"/>
      <c r="EB18" s="45"/>
      <c r="EC18" s="36"/>
      <c r="ED18" s="24"/>
      <c r="EE18" s="44"/>
      <c r="EF18" s="45"/>
      <c r="EG18" s="36"/>
      <c r="EH18" s="24"/>
      <c r="EI18" s="44"/>
      <c r="EJ18" s="45"/>
      <c r="EK18" s="36"/>
      <c r="EL18" s="24"/>
      <c r="EM18" s="44"/>
      <c r="EN18" s="45"/>
      <c r="EO18" s="36"/>
      <c r="EP18" s="24"/>
      <c r="EQ18" s="44"/>
      <c r="ER18" s="45"/>
      <c r="ES18" s="36"/>
      <c r="ET18" s="24"/>
      <c r="EU18" s="44"/>
      <c r="EV18" s="45"/>
      <c r="EW18" s="36"/>
      <c r="EX18" s="24"/>
      <c r="EY18" s="44"/>
      <c r="EZ18" s="45"/>
      <c r="FA18" s="36"/>
      <c r="FB18" s="24"/>
      <c r="FC18" s="44"/>
      <c r="FD18" s="45"/>
      <c r="FE18" s="36"/>
      <c r="FF18" s="24"/>
      <c r="FG18" s="44"/>
      <c r="FH18" s="45"/>
      <c r="FI18" s="36"/>
      <c r="FJ18" s="24"/>
      <c r="FK18" s="44"/>
      <c r="FL18" s="45"/>
      <c r="FM18" s="36"/>
      <c r="FN18" s="24"/>
      <c r="FO18" s="44"/>
      <c r="FP18" s="45"/>
      <c r="FQ18" s="36"/>
      <c r="FR18" s="24"/>
      <c r="FS18" s="44"/>
      <c r="FT18" s="45"/>
      <c r="FU18" s="36"/>
      <c r="FV18" s="24"/>
      <c r="FW18" s="44"/>
      <c r="FX18" s="45"/>
      <c r="FY18" s="36"/>
      <c r="FZ18" s="24"/>
      <c r="GA18" s="44"/>
      <c r="GB18" s="45"/>
      <c r="GC18" s="36"/>
      <c r="GD18" s="24"/>
      <c r="GE18" s="44"/>
      <c r="GF18" s="45"/>
      <c r="GG18" s="36"/>
      <c r="GH18" s="24"/>
      <c r="GI18" s="44"/>
      <c r="GJ18" s="45"/>
      <c r="GK18" s="36"/>
      <c r="GL18" s="24"/>
      <c r="GM18" s="44"/>
      <c r="GN18" s="45"/>
      <c r="GO18" s="36"/>
      <c r="GP18" s="24"/>
      <c r="GQ18" s="44"/>
      <c r="GR18" s="45"/>
      <c r="GS18" s="36"/>
      <c r="GT18" s="24"/>
      <c r="GU18" s="44"/>
      <c r="GV18" s="45"/>
      <c r="GW18" s="36"/>
      <c r="GX18" s="24"/>
      <c r="GY18" s="44"/>
      <c r="GZ18" s="45"/>
      <c r="HA18" s="36"/>
      <c r="HB18" s="24"/>
      <c r="HC18" s="44"/>
      <c r="HD18" s="45"/>
      <c r="HE18" s="36"/>
      <c r="HF18" s="24"/>
      <c r="HG18" s="44"/>
      <c r="HH18" s="45"/>
      <c r="HI18" s="36"/>
      <c r="HJ18" s="24"/>
      <c r="HK18" s="44"/>
      <c r="HL18" s="45"/>
      <c r="HM18" s="36"/>
      <c r="HN18" s="24"/>
      <c r="HO18" s="44"/>
      <c r="HP18" s="45"/>
      <c r="HQ18" s="36"/>
      <c r="HR18" s="24"/>
      <c r="HS18" s="44"/>
      <c r="HT18" s="45"/>
      <c r="HU18" s="36"/>
      <c r="HV18" s="24"/>
      <c r="HW18" s="44"/>
      <c r="HX18" s="45"/>
      <c r="HY18" s="36"/>
      <c r="HZ18" s="24"/>
      <c r="IA18" s="44"/>
      <c r="IB18" s="45"/>
      <c r="IC18" s="36"/>
      <c r="ID18" s="24"/>
      <c r="IE18" s="44"/>
      <c r="IF18" s="45"/>
      <c r="IG18" s="36"/>
      <c r="IH18" s="24"/>
      <c r="II18" s="44"/>
      <c r="IJ18" s="45"/>
      <c r="IK18" s="36"/>
      <c r="IL18" s="24"/>
      <c r="IM18" s="44"/>
      <c r="IN18" s="45"/>
      <c r="IO18" s="36"/>
      <c r="IP18" s="24"/>
      <c r="IQ18" s="44"/>
      <c r="IR18" s="45"/>
      <c r="IS18" s="36"/>
      <c r="IT18" s="24"/>
      <c r="IU18" s="44"/>
      <c r="IV18" s="45"/>
    </row>
    <row r="19" spans="1:75" s="30" customFormat="1" ht="12.75">
      <c r="A19" s="37"/>
      <c r="B19" s="36"/>
      <c r="C19" s="42"/>
      <c r="D19" s="38"/>
      <c r="E19" s="38"/>
      <c r="F19" s="38"/>
      <c r="G19" s="38"/>
      <c r="H19" s="47"/>
      <c r="I19" s="47"/>
      <c r="J19" s="47"/>
      <c r="K19" s="47"/>
      <c r="L19" s="47"/>
      <c r="M19" s="38"/>
      <c r="N19" s="38"/>
      <c r="O19" s="43"/>
      <c r="P19" s="43"/>
      <c r="Q19" s="43"/>
      <c r="R19" s="43"/>
      <c r="S19" s="43"/>
      <c r="T19" s="43"/>
      <c r="U19" s="43"/>
      <c r="V19" s="43"/>
      <c r="W19" s="43"/>
      <c r="X19" s="43"/>
      <c r="Y19" s="43"/>
      <c r="Z19" s="43"/>
      <c r="AA19" s="43"/>
      <c r="AB19" s="43"/>
      <c r="AC19" s="43"/>
      <c r="AD19" s="43"/>
      <c r="AE19" s="43"/>
      <c r="AF19" s="43"/>
      <c r="AG19" s="43"/>
      <c r="AH19" s="43"/>
      <c r="AI19" s="29"/>
      <c r="AJ19" s="29"/>
      <c r="AK19" s="29"/>
      <c r="AL19" s="29"/>
      <c r="AM19" s="29"/>
      <c r="AN19" s="29"/>
      <c r="AO19" s="29"/>
      <c r="AP19" s="29"/>
      <c r="AQ19" s="29"/>
      <c r="AR19" s="29"/>
      <c r="AS19" s="29"/>
      <c r="AT19" s="29"/>
      <c r="AU19" s="29"/>
      <c r="AV19" s="29"/>
      <c r="AW19" s="29"/>
      <c r="AX19" s="29"/>
      <c r="AY19" s="29"/>
      <c r="AZ19" s="29"/>
      <c r="BA19" s="29"/>
      <c r="BB19" s="29"/>
      <c r="BC19" s="29"/>
      <c r="BD19" s="29"/>
      <c r="BE19" s="29"/>
      <c r="BF19" s="29"/>
      <c r="BG19" s="29"/>
      <c r="BH19" s="29"/>
      <c r="BI19" s="29"/>
      <c r="BJ19" s="29"/>
      <c r="BK19" s="29"/>
      <c r="BL19" s="29"/>
      <c r="BM19" s="29"/>
      <c r="BN19" s="29"/>
      <c r="BO19" s="29"/>
      <c r="BP19" s="29"/>
      <c r="BQ19" s="29"/>
      <c r="BR19" s="29"/>
      <c r="BS19" s="29"/>
      <c r="BT19" s="29"/>
      <c r="BU19" s="29"/>
      <c r="BV19" s="29"/>
      <c r="BW19" s="29"/>
    </row>
    <row r="20" spans="1:75" s="30" customFormat="1" ht="15">
      <c r="A20" s="37"/>
      <c r="B20" s="36"/>
      <c r="C20" s="48">
        <f>C17</f>
        <v>14129.64</v>
      </c>
      <c r="D20" s="48">
        <f>VLOOKUP(C20,$C$4:$E$12,1)</f>
        <v>12000</v>
      </c>
      <c r="E20" s="49">
        <f>C20-D20</f>
        <v>2129.6399999999994</v>
      </c>
      <c r="F20" s="50">
        <f>VLOOKUP(C20,$C$4:$D$12,2)</f>
        <v>18</v>
      </c>
      <c r="G20" s="48">
        <f>VLOOKUP(C20,$C$4:$E$12,3)</f>
        <v>400</v>
      </c>
      <c r="H20" s="48">
        <f>ROUND((E20*F20/100)+G20,2)</f>
        <v>783.34</v>
      </c>
      <c r="I20" s="51">
        <f>ROUND(H20*98.5%,2)</f>
        <v>771.59</v>
      </c>
      <c r="J20" s="29"/>
      <c r="K20" s="47"/>
      <c r="L20" s="47"/>
      <c r="M20" s="38"/>
      <c r="N20" s="38"/>
      <c r="O20" s="43"/>
      <c r="P20" s="43"/>
      <c r="Q20" s="43"/>
      <c r="R20" s="43"/>
      <c r="S20" s="43"/>
      <c r="T20" s="43"/>
      <c r="U20" s="43"/>
      <c r="V20" s="43"/>
      <c r="W20" s="43"/>
      <c r="X20" s="43"/>
      <c r="Y20" s="43"/>
      <c r="Z20" s="43"/>
      <c r="AA20" s="43"/>
      <c r="AB20" s="43"/>
      <c r="AC20" s="43"/>
      <c r="AD20" s="43"/>
      <c r="AE20" s="43"/>
      <c r="AF20" s="43"/>
      <c r="AG20" s="43"/>
      <c r="AH20" s="43"/>
      <c r="AI20" s="29"/>
      <c r="AJ20" s="29"/>
      <c r="AK20" s="29"/>
      <c r="AL20" s="29"/>
      <c r="AM20" s="29"/>
      <c r="AN20" s="29"/>
      <c r="AO20" s="29"/>
      <c r="AP20" s="29"/>
      <c r="AQ20" s="29"/>
      <c r="AR20" s="29"/>
      <c r="AS20" s="29"/>
      <c r="AT20" s="29"/>
      <c r="AU20" s="29"/>
      <c r="AV20" s="29"/>
      <c r="AW20" s="29"/>
      <c r="AX20" s="29"/>
      <c r="AY20" s="29"/>
      <c r="AZ20" s="29"/>
      <c r="BA20" s="29"/>
      <c r="BB20" s="29"/>
      <c r="BC20" s="29"/>
      <c r="BD20" s="29"/>
      <c r="BE20" s="29"/>
      <c r="BF20" s="29"/>
      <c r="BG20" s="29"/>
      <c r="BH20" s="29"/>
      <c r="BI20" s="29"/>
      <c r="BJ20" s="29"/>
      <c r="BK20" s="29"/>
      <c r="BL20" s="29"/>
      <c r="BM20" s="29"/>
      <c r="BN20" s="29"/>
      <c r="BO20" s="29"/>
      <c r="BP20" s="29"/>
      <c r="BQ20" s="29"/>
      <c r="BR20" s="29"/>
      <c r="BS20" s="29"/>
      <c r="BT20" s="29"/>
      <c r="BU20" s="29"/>
      <c r="BV20" s="29"/>
      <c r="BW20" s="29"/>
    </row>
    <row r="21" spans="1:75" s="30" customFormat="1" ht="12.75">
      <c r="A21" s="37"/>
      <c r="B21" s="36"/>
      <c r="C21" s="47"/>
      <c r="D21" s="47"/>
      <c r="E21" s="47"/>
      <c r="F21" s="47"/>
      <c r="G21" s="47"/>
      <c r="H21" s="47"/>
      <c r="I21" s="47"/>
      <c r="J21" s="47"/>
      <c r="K21" s="47"/>
      <c r="L21" s="47"/>
      <c r="M21" s="38"/>
      <c r="N21" s="38"/>
      <c r="O21" s="43"/>
      <c r="P21" s="43"/>
      <c r="Q21" s="43"/>
      <c r="R21" s="43"/>
      <c r="S21" s="43"/>
      <c r="T21" s="43"/>
      <c r="U21" s="43"/>
      <c r="V21" s="43"/>
      <c r="W21" s="43"/>
      <c r="X21" s="43"/>
      <c r="Y21" s="43"/>
      <c r="Z21" s="43"/>
      <c r="AA21" s="43"/>
      <c r="AB21" s="43"/>
      <c r="AC21" s="43"/>
      <c r="AD21" s="43"/>
      <c r="AE21" s="43"/>
      <c r="AF21" s="43"/>
      <c r="AG21" s="43"/>
      <c r="AH21" s="43"/>
      <c r="AI21" s="29"/>
      <c r="AJ21" s="29"/>
      <c r="AK21" s="29"/>
      <c r="AL21" s="29"/>
      <c r="AM21" s="29"/>
      <c r="AN21" s="29"/>
      <c r="AO21" s="29"/>
      <c r="AP21" s="29"/>
      <c r="AQ21" s="29"/>
      <c r="AR21" s="29"/>
      <c r="AS21" s="29"/>
      <c r="AT21" s="29"/>
      <c r="AU21" s="29"/>
      <c r="AV21" s="29"/>
      <c r="AW21" s="29"/>
      <c r="AX21" s="29"/>
      <c r="AY21" s="29"/>
      <c r="AZ21" s="29"/>
      <c r="BA21" s="29"/>
      <c r="BB21" s="29"/>
      <c r="BC21" s="29"/>
      <c r="BD21" s="29"/>
      <c r="BE21" s="29"/>
      <c r="BF21" s="29"/>
      <c r="BG21" s="29"/>
      <c r="BH21" s="29"/>
      <c r="BI21" s="29"/>
      <c r="BJ21" s="29"/>
      <c r="BK21" s="29"/>
      <c r="BL21" s="29"/>
      <c r="BM21" s="29"/>
      <c r="BN21" s="29"/>
      <c r="BO21" s="29"/>
      <c r="BP21" s="29"/>
      <c r="BQ21" s="29"/>
      <c r="BR21" s="29"/>
      <c r="BS21" s="29"/>
      <c r="BT21" s="29"/>
      <c r="BU21" s="29"/>
      <c r="BV21" s="29"/>
      <c r="BW21" s="29"/>
    </row>
    <row r="22" spans="1:34" ht="12.75">
      <c r="A22" s="37"/>
      <c r="B22" s="36"/>
      <c r="C22" s="47"/>
      <c r="D22" s="47"/>
      <c r="E22" s="47"/>
      <c r="F22" s="47"/>
      <c r="G22" s="47"/>
      <c r="H22" s="29"/>
      <c r="I22" s="29"/>
      <c r="J22" s="29"/>
      <c r="K22" s="52"/>
      <c r="L22" s="52"/>
      <c r="M22" s="38"/>
      <c r="N22" s="38"/>
      <c r="O22" s="43"/>
      <c r="P22" s="43"/>
      <c r="Q22" s="43"/>
      <c r="R22" s="43"/>
      <c r="S22" s="43"/>
      <c r="T22" s="43"/>
      <c r="U22" s="43"/>
      <c r="V22" s="43"/>
      <c r="W22" s="43"/>
      <c r="X22" s="43"/>
      <c r="Y22" s="43"/>
      <c r="Z22" s="43"/>
      <c r="AA22" s="43"/>
      <c r="AB22" s="43"/>
      <c r="AC22" s="43"/>
      <c r="AD22" s="43"/>
      <c r="AE22" s="43"/>
      <c r="AF22" s="43"/>
      <c r="AG22" s="43"/>
      <c r="AH22" s="43"/>
    </row>
    <row r="23" spans="1:34" ht="12.75">
      <c r="A23" s="37"/>
      <c r="B23" s="36"/>
      <c r="C23" s="82">
        <f>IF(ISERROR(I20),0,I20)</f>
        <v>771.59</v>
      </c>
      <c r="D23" s="47" t="s">
        <v>14</v>
      </c>
      <c r="E23" s="47"/>
      <c r="F23" s="47"/>
      <c r="G23" s="47"/>
      <c r="H23" s="52"/>
      <c r="I23" s="52"/>
      <c r="J23" s="52"/>
      <c r="K23" s="52"/>
      <c r="L23" s="52"/>
      <c r="M23" s="38"/>
      <c r="N23" s="38"/>
      <c r="O23" s="43"/>
      <c r="P23" s="43"/>
      <c r="Q23" s="43"/>
      <c r="R23" s="43"/>
      <c r="S23" s="43"/>
      <c r="T23" s="43"/>
      <c r="U23" s="43"/>
      <c r="V23" s="43"/>
      <c r="W23" s="43"/>
      <c r="X23" s="43"/>
      <c r="Y23" s="43"/>
      <c r="Z23" s="43"/>
      <c r="AA23" s="43"/>
      <c r="AB23" s="43"/>
      <c r="AC23" s="43"/>
      <c r="AD23" s="43"/>
      <c r="AE23" s="43"/>
      <c r="AF23" s="43"/>
      <c r="AG23" s="43"/>
      <c r="AH23" s="43"/>
    </row>
    <row r="24" spans="1:34" ht="12.75">
      <c r="A24" s="37"/>
      <c r="B24" s="36"/>
      <c r="C24" s="29"/>
      <c r="D24" s="29"/>
      <c r="E24" s="29"/>
      <c r="F24" s="29"/>
      <c r="G24" s="29"/>
      <c r="H24" s="29"/>
      <c r="I24" s="29"/>
      <c r="J24" s="29"/>
      <c r="K24" s="29"/>
      <c r="L24" s="29"/>
      <c r="M24" s="38"/>
      <c r="N24" s="38"/>
      <c r="O24" s="43"/>
      <c r="P24" s="43"/>
      <c r="Q24" s="43"/>
      <c r="R24" s="43"/>
      <c r="S24" s="43"/>
      <c r="T24" s="43"/>
      <c r="U24" s="43"/>
      <c r="V24" s="43"/>
      <c r="W24" s="43"/>
      <c r="X24" s="43"/>
      <c r="Y24" s="43"/>
      <c r="Z24" s="43"/>
      <c r="AA24" s="43"/>
      <c r="AB24" s="43"/>
      <c r="AC24" s="43"/>
      <c r="AD24" s="43"/>
      <c r="AE24" s="43"/>
      <c r="AF24" s="43"/>
      <c r="AG24" s="43"/>
      <c r="AH24" s="43"/>
    </row>
    <row r="25" spans="1:34" ht="12.75">
      <c r="A25" s="37"/>
      <c r="B25" s="36"/>
      <c r="C25" s="52"/>
      <c r="D25" s="52"/>
      <c r="E25" s="52"/>
      <c r="F25" s="52"/>
      <c r="G25" s="52"/>
      <c r="H25" s="29"/>
      <c r="I25" s="29"/>
      <c r="J25" s="29"/>
      <c r="K25" s="29"/>
      <c r="L25" s="29"/>
      <c r="M25" s="38"/>
      <c r="N25" s="38"/>
      <c r="O25" s="43"/>
      <c r="P25" s="43"/>
      <c r="Q25" s="43"/>
      <c r="R25" s="43"/>
      <c r="S25" s="43"/>
      <c r="T25" s="43"/>
      <c r="U25" s="43"/>
      <c r="V25" s="43"/>
      <c r="W25" s="43"/>
      <c r="X25" s="43"/>
      <c r="Y25" s="43"/>
      <c r="Z25" s="43"/>
      <c r="AA25" s="43"/>
      <c r="AB25" s="43"/>
      <c r="AC25" s="43"/>
      <c r="AD25" s="43"/>
      <c r="AE25" s="43"/>
      <c r="AF25" s="43"/>
      <c r="AG25" s="43"/>
      <c r="AH25" s="43"/>
    </row>
    <row r="26" spans="1:34" ht="12.75">
      <c r="A26" s="37"/>
      <c r="B26" s="36"/>
      <c r="C26" s="29"/>
      <c r="D26" s="29"/>
      <c r="E26" s="29"/>
      <c r="F26" s="29"/>
      <c r="G26" s="29"/>
      <c r="H26" s="29"/>
      <c r="I26" s="29"/>
      <c r="J26" s="29"/>
      <c r="K26" s="29"/>
      <c r="L26" s="29"/>
      <c r="M26" s="38"/>
      <c r="N26" s="38"/>
      <c r="O26" s="43"/>
      <c r="P26" s="43"/>
      <c r="Q26" s="43"/>
      <c r="R26" s="43"/>
      <c r="S26" s="43"/>
      <c r="T26" s="43"/>
      <c r="U26" s="43"/>
      <c r="V26" s="43"/>
      <c r="W26" s="43"/>
      <c r="X26" s="43"/>
      <c r="Y26" s="43"/>
      <c r="Z26" s="43"/>
      <c r="AA26" s="43"/>
      <c r="AB26" s="43"/>
      <c r="AC26" s="43"/>
      <c r="AD26" s="43"/>
      <c r="AE26" s="43"/>
      <c r="AF26" s="43"/>
      <c r="AG26" s="43"/>
      <c r="AH26" s="43"/>
    </row>
    <row r="27" spans="1:34" ht="12.75">
      <c r="A27" s="37"/>
      <c r="B27" s="36"/>
      <c r="C27" s="29"/>
      <c r="D27" s="29"/>
      <c r="E27" s="29"/>
      <c r="F27" s="29"/>
      <c r="G27" s="29"/>
      <c r="H27" s="29"/>
      <c r="I27" s="29"/>
      <c r="J27" s="29"/>
      <c r="K27" s="29"/>
      <c r="L27" s="29"/>
      <c r="M27" s="38"/>
      <c r="N27" s="38"/>
      <c r="O27" s="43"/>
      <c r="P27" s="43"/>
      <c r="Q27" s="43"/>
      <c r="R27" s="43"/>
      <c r="S27" s="43"/>
      <c r="T27" s="43"/>
      <c r="U27" s="43"/>
      <c r="V27" s="43"/>
      <c r="W27" s="43"/>
      <c r="X27" s="43"/>
      <c r="Y27" s="43"/>
      <c r="Z27" s="43"/>
      <c r="AA27" s="43"/>
      <c r="AB27" s="43"/>
      <c r="AC27" s="43"/>
      <c r="AD27" s="43"/>
      <c r="AE27" s="43"/>
      <c r="AF27" s="43"/>
      <c r="AG27" s="43"/>
      <c r="AH27" s="43"/>
    </row>
    <row r="28" spans="1:23" ht="12.75">
      <c r="A28" s="47"/>
      <c r="B28" s="38"/>
      <c r="C28" s="164" t="s">
        <v>13</v>
      </c>
      <c r="D28" s="164"/>
      <c r="E28" s="164"/>
      <c r="F28" s="29"/>
      <c r="G28" s="29"/>
      <c r="H28" s="29"/>
      <c r="I28" s="29"/>
      <c r="J28" s="29"/>
      <c r="K28" s="29"/>
      <c r="L28" s="29"/>
      <c r="M28" s="47"/>
      <c r="N28" s="47"/>
      <c r="O28" s="52"/>
      <c r="P28" s="52"/>
      <c r="Q28" s="52"/>
      <c r="R28" s="52"/>
      <c r="S28" s="52"/>
      <c r="T28" s="52"/>
      <c r="U28" s="52"/>
      <c r="V28" s="52"/>
      <c r="W28" s="52"/>
    </row>
    <row r="29" spans="1:23" ht="12.75">
      <c r="A29" s="47"/>
      <c r="B29" s="38"/>
      <c r="C29" s="119">
        <v>10000</v>
      </c>
      <c r="D29" s="120">
        <v>10</v>
      </c>
      <c r="E29">
        <v>0</v>
      </c>
      <c r="F29" s="29"/>
      <c r="G29" s="29"/>
      <c r="H29" s="29"/>
      <c r="I29" s="29"/>
      <c r="J29" s="29"/>
      <c r="K29" s="29"/>
      <c r="L29" s="29"/>
      <c r="M29" s="47"/>
      <c r="N29" s="47"/>
      <c r="O29" s="52"/>
      <c r="P29" s="52"/>
      <c r="Q29" s="52"/>
      <c r="R29" s="52"/>
      <c r="S29" s="52"/>
      <c r="T29" s="52"/>
      <c r="U29" s="52"/>
      <c r="V29" s="52"/>
      <c r="W29" s="52"/>
    </row>
    <row r="30" spans="1:23" ht="12.75">
      <c r="A30" s="47"/>
      <c r="B30" s="38"/>
      <c r="C30" s="119">
        <v>12000</v>
      </c>
      <c r="D30" s="120">
        <v>18</v>
      </c>
      <c r="E30">
        <v>200</v>
      </c>
      <c r="F30" s="29"/>
      <c r="G30" s="29"/>
      <c r="H30" s="29"/>
      <c r="I30" s="29"/>
      <c r="J30" s="29"/>
      <c r="K30" s="29"/>
      <c r="L30" s="29"/>
      <c r="M30" s="47"/>
      <c r="N30" s="47"/>
      <c r="O30" s="52"/>
      <c r="P30" s="52"/>
      <c r="Q30" s="52"/>
      <c r="R30" s="52"/>
      <c r="S30" s="52"/>
      <c r="T30" s="52"/>
      <c r="U30" s="52"/>
      <c r="V30" s="52"/>
      <c r="W30" s="52"/>
    </row>
    <row r="31" spans="1:23" ht="12.75">
      <c r="A31" s="47"/>
      <c r="B31" s="38"/>
      <c r="C31" s="119">
        <v>16000</v>
      </c>
      <c r="D31" s="120">
        <v>24</v>
      </c>
      <c r="E31">
        <v>920</v>
      </c>
      <c r="F31" s="29"/>
      <c r="G31" s="29"/>
      <c r="H31" s="29"/>
      <c r="I31" s="29"/>
      <c r="J31" s="29"/>
      <c r="K31" s="29"/>
      <c r="L31" s="29"/>
      <c r="M31" s="47"/>
      <c r="N31" s="47"/>
      <c r="O31" s="52"/>
      <c r="P31" s="52"/>
      <c r="Q31" s="52"/>
      <c r="R31" s="52"/>
      <c r="S31" s="52"/>
      <c r="T31" s="52"/>
      <c r="U31" s="52"/>
      <c r="V31" s="52"/>
      <c r="W31" s="52"/>
    </row>
    <row r="32" spans="1:23" ht="12.75">
      <c r="A32" s="47"/>
      <c r="B32" s="38"/>
      <c r="C32" s="119">
        <v>22000</v>
      </c>
      <c r="D32" s="120">
        <v>26</v>
      </c>
      <c r="E32">
        <v>2360</v>
      </c>
      <c r="F32" s="29"/>
      <c r="G32" s="29"/>
      <c r="H32" s="29"/>
      <c r="I32" s="29"/>
      <c r="J32" s="29"/>
      <c r="K32" s="29"/>
      <c r="L32" s="29"/>
      <c r="M32" s="47"/>
      <c r="N32" s="47"/>
      <c r="O32" s="52"/>
      <c r="P32" s="52"/>
      <c r="Q32" s="52"/>
      <c r="R32" s="52"/>
      <c r="S32" s="52"/>
      <c r="T32" s="52"/>
      <c r="U32" s="52"/>
      <c r="V32" s="52"/>
      <c r="W32" s="52"/>
    </row>
    <row r="33" spans="1:23" ht="12.75">
      <c r="A33" s="47"/>
      <c r="B33" s="38"/>
      <c r="C33" s="119">
        <v>26000</v>
      </c>
      <c r="D33" s="120">
        <v>32</v>
      </c>
      <c r="E33">
        <v>3400</v>
      </c>
      <c r="F33" s="29"/>
      <c r="G33" s="29"/>
      <c r="H33" s="29"/>
      <c r="I33" s="29"/>
      <c r="J33" s="29"/>
      <c r="K33" s="29"/>
      <c r="L33" s="29"/>
      <c r="M33" s="47"/>
      <c r="N33" s="47"/>
      <c r="O33" s="52"/>
      <c r="P33" s="52"/>
      <c r="Q33" s="52"/>
      <c r="R33" s="52"/>
      <c r="S33" s="52"/>
      <c r="T33" s="52"/>
      <c r="U33" s="52"/>
      <c r="V33" s="52"/>
      <c r="W33" s="52"/>
    </row>
    <row r="34" spans="1:23" ht="12.75">
      <c r="A34" s="47"/>
      <c r="B34" s="38"/>
      <c r="C34" s="119">
        <v>32000</v>
      </c>
      <c r="D34" s="120">
        <v>36</v>
      </c>
      <c r="E34">
        <v>5320</v>
      </c>
      <c r="F34" s="29"/>
      <c r="G34" s="29"/>
      <c r="H34" s="29"/>
      <c r="I34" s="29"/>
      <c r="J34" s="29"/>
      <c r="K34" s="29"/>
      <c r="L34" s="29"/>
      <c r="M34" s="47"/>
      <c r="N34" s="47"/>
      <c r="O34" s="52"/>
      <c r="P34" s="52"/>
      <c r="Q34" s="52"/>
      <c r="R34" s="52"/>
      <c r="S34" s="52"/>
      <c r="T34" s="52"/>
      <c r="U34" s="52"/>
      <c r="V34" s="52"/>
      <c r="W34" s="52"/>
    </row>
    <row r="35" spans="1:23" ht="12.75" customHeight="1">
      <c r="A35" s="47"/>
      <c r="B35" s="47"/>
      <c r="C35" s="119">
        <v>40000</v>
      </c>
      <c r="D35" s="120">
        <v>38</v>
      </c>
      <c r="E35">
        <v>8200</v>
      </c>
      <c r="F35" s="96"/>
      <c r="G35" s="97"/>
      <c r="H35" s="29"/>
      <c r="I35" s="29"/>
      <c r="J35" s="29"/>
      <c r="K35" s="29"/>
      <c r="L35" s="29"/>
      <c r="M35" s="47"/>
      <c r="N35" s="47"/>
      <c r="O35" s="52"/>
      <c r="P35" s="52"/>
      <c r="Q35" s="52"/>
      <c r="R35" s="52"/>
      <c r="S35" s="52"/>
      <c r="T35" s="52"/>
      <c r="U35" s="52"/>
      <c r="V35" s="52"/>
      <c r="W35" s="52"/>
    </row>
    <row r="36" spans="1:23" ht="12.75" customHeight="1">
      <c r="A36" s="47"/>
      <c r="B36" s="47"/>
      <c r="C36" s="119">
        <v>60000</v>
      </c>
      <c r="D36" s="120">
        <v>40</v>
      </c>
      <c r="E36">
        <v>15800</v>
      </c>
      <c r="F36" s="96"/>
      <c r="G36" s="97"/>
      <c r="H36" s="29"/>
      <c r="I36" s="29"/>
      <c r="J36" s="29"/>
      <c r="K36" s="29"/>
      <c r="L36" s="29"/>
      <c r="M36" s="52"/>
      <c r="N36" s="52"/>
      <c r="O36" s="52"/>
      <c r="P36" s="52"/>
      <c r="Q36" s="52"/>
      <c r="R36" s="52"/>
      <c r="S36" s="52"/>
      <c r="T36" s="52"/>
      <c r="U36" s="52"/>
      <c r="V36" s="52"/>
      <c r="W36" s="52"/>
    </row>
    <row r="37" spans="2:23" ht="12.75" customHeight="1">
      <c r="B37" s="47"/>
      <c r="C37" s="119">
        <v>100000</v>
      </c>
      <c r="D37" s="120">
        <v>45</v>
      </c>
      <c r="E37">
        <v>31800</v>
      </c>
      <c r="F37" s="96"/>
      <c r="G37" s="97"/>
      <c r="H37" s="29"/>
      <c r="I37" s="29"/>
      <c r="J37" s="29"/>
      <c r="K37" s="29"/>
      <c r="L37" s="29"/>
      <c r="M37" s="52"/>
      <c r="N37" s="52"/>
      <c r="O37" s="52"/>
      <c r="P37" s="52"/>
      <c r="Q37" s="52"/>
      <c r="R37" s="52"/>
      <c r="S37" s="52"/>
      <c r="T37" s="52"/>
      <c r="U37" s="52"/>
      <c r="V37" s="52"/>
      <c r="W37" s="52"/>
    </row>
    <row r="38" spans="2:13" ht="12.75" customHeight="1">
      <c r="B38" s="29"/>
      <c r="C38" s="40"/>
      <c r="D38" s="40"/>
      <c r="E38" s="40"/>
      <c r="F38" s="98"/>
      <c r="G38" s="98"/>
      <c r="H38" s="29"/>
      <c r="I38" s="29"/>
      <c r="J38" s="29"/>
      <c r="K38" s="29"/>
      <c r="L38" s="29"/>
      <c r="M38" s="29"/>
    </row>
    <row r="39" spans="2:13" ht="12.75" customHeight="1">
      <c r="B39" s="52"/>
      <c r="C39" s="48">
        <f>DATA!P5</f>
        <v>14126</v>
      </c>
      <c r="D39" s="48">
        <f>VLOOKUP(C39,$C$29:$E$37,1)</f>
        <v>12000</v>
      </c>
      <c r="E39" s="49">
        <f>C39-D39</f>
        <v>2126</v>
      </c>
      <c r="F39" s="50">
        <f>VLOOKUP(C39,$C$29:$D$37,2)</f>
        <v>18</v>
      </c>
      <c r="G39" s="48">
        <f>VLOOKUP(C39,$C$29:$E$37,3)</f>
        <v>200</v>
      </c>
      <c r="H39" s="48">
        <f>ROUND((E39*F39/100)+G39,2)</f>
        <v>582.68</v>
      </c>
      <c r="I39" s="51">
        <f>ROUND(H39*98.5%,2)</f>
        <v>573.94</v>
      </c>
      <c r="J39" s="29"/>
      <c r="K39" s="29"/>
      <c r="L39" s="29"/>
      <c r="M39" s="29"/>
    </row>
    <row r="40" spans="2:13" ht="12.75" customHeight="1">
      <c r="B40" s="52"/>
      <c r="C40" s="162"/>
      <c r="D40" s="162"/>
      <c r="E40" s="59"/>
      <c r="F40" s="29"/>
      <c r="G40" s="44"/>
      <c r="H40" s="82">
        <f>IF(ISERROR(H39),0,H39)</f>
        <v>582.68</v>
      </c>
      <c r="I40" s="82">
        <f>IF(ISERROR(I39),0,I39)</f>
        <v>573.94</v>
      </c>
      <c r="J40" s="29"/>
      <c r="K40" s="29"/>
      <c r="L40" s="29"/>
      <c r="M40" s="29"/>
    </row>
    <row r="41" spans="2:13" ht="12.75" customHeight="1">
      <c r="B41" s="52"/>
      <c r="C41" s="45"/>
      <c r="D41" s="163"/>
      <c r="E41" s="163"/>
      <c r="F41" s="37"/>
      <c r="G41" s="44"/>
      <c r="H41" s="45"/>
      <c r="I41" s="36"/>
      <c r="J41" s="29"/>
      <c r="K41" s="29"/>
      <c r="L41" s="29"/>
      <c r="M41" s="29"/>
    </row>
    <row r="42" spans="2:13" ht="12.75" customHeight="1">
      <c r="B42" s="52"/>
      <c r="C42" s="95"/>
      <c r="D42" s="95"/>
      <c r="E42" s="95"/>
      <c r="F42" s="98"/>
      <c r="G42" s="98"/>
      <c r="H42" s="29"/>
      <c r="I42" s="29"/>
      <c r="J42" s="29"/>
      <c r="K42" s="29"/>
      <c r="L42" s="29"/>
      <c r="M42" s="29"/>
    </row>
    <row r="43" spans="2:13" ht="12.75" customHeight="1">
      <c r="B43" s="52"/>
      <c r="C43" s="46">
        <f>C17</f>
        <v>14129.64</v>
      </c>
      <c r="D43" s="44" t="s">
        <v>133</v>
      </c>
      <c r="E43" s="44">
        <v>1</v>
      </c>
      <c r="F43" s="45"/>
      <c r="G43" s="44"/>
      <c r="H43" s="45"/>
      <c r="I43" s="36"/>
      <c r="J43" s="29"/>
      <c r="K43" s="29"/>
      <c r="L43" s="29"/>
      <c r="M43" s="29"/>
    </row>
    <row r="44" spans="2:13" ht="12.75" customHeight="1">
      <c r="B44" s="52"/>
      <c r="C44" s="44"/>
      <c r="D44" s="45"/>
      <c r="E44" s="36"/>
      <c r="F44" s="24"/>
      <c r="G44" s="44"/>
      <c r="H44" s="45"/>
      <c r="I44" s="36"/>
      <c r="J44" s="29"/>
      <c r="K44" s="29"/>
      <c r="L44" s="29"/>
      <c r="M44" s="29"/>
    </row>
    <row r="45" spans="2:13" ht="12.75" customHeight="1">
      <c r="B45" s="52"/>
      <c r="C45" s="42"/>
      <c r="D45" s="38"/>
      <c r="E45" s="38"/>
      <c r="F45" s="38"/>
      <c r="G45" s="38"/>
      <c r="H45" s="47"/>
      <c r="I45" s="47"/>
      <c r="J45" s="29"/>
      <c r="K45" s="29"/>
      <c r="L45" s="29"/>
      <c r="M45" s="29"/>
    </row>
    <row r="46" spans="2:13" ht="12.75" customHeight="1">
      <c r="B46" s="52"/>
      <c r="C46" s="48">
        <f>C43</f>
        <v>14129.64</v>
      </c>
      <c r="D46" s="48">
        <f>VLOOKUP(C46,C29:E37,1)</f>
        <v>12000</v>
      </c>
      <c r="E46" s="49">
        <f>C46-D46</f>
        <v>2129.6399999999994</v>
      </c>
      <c r="F46" s="50">
        <f>VLOOKUP(C46,$C29:$D37,2)</f>
        <v>18</v>
      </c>
      <c r="G46" s="48">
        <f>VLOOKUP(C46,$C29:$E37,3)</f>
        <v>200</v>
      </c>
      <c r="H46" s="48">
        <f>ROUND((E46*F46/100)+G46,2)</f>
        <v>583.34</v>
      </c>
      <c r="I46" s="51">
        <f>ROUND(H46*98.5%,2)</f>
        <v>574.59</v>
      </c>
      <c r="J46" s="29"/>
      <c r="K46" s="29"/>
      <c r="L46" s="29"/>
      <c r="M46" s="29"/>
    </row>
    <row r="47" spans="2:13" ht="12.75" customHeight="1">
      <c r="B47" s="52"/>
      <c r="C47" s="47"/>
      <c r="D47" s="47"/>
      <c r="E47" s="47"/>
      <c r="F47" s="47"/>
      <c r="G47" s="47"/>
      <c r="H47" s="47"/>
      <c r="I47" s="47"/>
      <c r="J47" s="29"/>
      <c r="K47" s="29"/>
      <c r="L47" s="29"/>
      <c r="M47" s="29"/>
    </row>
    <row r="48" spans="2:13" ht="12.75" customHeight="1">
      <c r="B48" s="52"/>
      <c r="C48" s="47"/>
      <c r="D48" s="47"/>
      <c r="E48" s="47"/>
      <c r="F48" s="47"/>
      <c r="G48" s="47"/>
      <c r="H48" s="29"/>
      <c r="I48" s="29"/>
      <c r="J48" s="29"/>
      <c r="K48" s="29"/>
      <c r="L48" s="29"/>
      <c r="M48" s="29"/>
    </row>
    <row r="49" spans="2:13" ht="12.75" customHeight="1">
      <c r="B49" s="52"/>
      <c r="C49" s="82">
        <f>IF(ISERROR(I46),0,I46)</f>
        <v>574.59</v>
      </c>
      <c r="D49" s="47" t="s">
        <v>14</v>
      </c>
      <c r="E49" s="47"/>
      <c r="F49" s="47"/>
      <c r="G49" s="47"/>
      <c r="H49" s="52"/>
      <c r="I49" s="52"/>
      <c r="J49" s="29"/>
      <c r="K49" s="29"/>
      <c r="L49" s="29"/>
      <c r="M49" s="29"/>
    </row>
    <row r="50" spans="2:13" ht="12.75" customHeight="1">
      <c r="B50" s="52"/>
      <c r="C50" s="95"/>
      <c r="D50" s="95"/>
      <c r="E50" s="95"/>
      <c r="F50" s="98"/>
      <c r="G50" s="98"/>
      <c r="H50" s="29"/>
      <c r="I50" s="29"/>
      <c r="J50" s="29"/>
      <c r="K50" s="29"/>
      <c r="L50" s="29"/>
      <c r="M50" s="29"/>
    </row>
    <row r="51" spans="2:13" ht="12.75" customHeight="1">
      <c r="B51" s="52"/>
      <c r="C51" s="95"/>
      <c r="D51" s="95"/>
      <c r="E51" s="95"/>
      <c r="F51" s="98"/>
      <c r="G51" s="98"/>
      <c r="H51" s="29"/>
      <c r="I51" s="29"/>
      <c r="J51" s="29"/>
      <c r="K51" s="29"/>
      <c r="L51" s="29"/>
      <c r="M51" s="29"/>
    </row>
    <row r="52" spans="2:13" ht="12.75" customHeight="1">
      <c r="B52" s="52"/>
      <c r="C52" s="95"/>
      <c r="D52" s="95"/>
      <c r="E52" s="95"/>
      <c r="F52" s="98"/>
      <c r="G52" s="98"/>
      <c r="H52" s="29"/>
      <c r="I52" s="29"/>
      <c r="J52" s="29"/>
      <c r="K52" s="29"/>
      <c r="L52" s="29"/>
      <c r="M52" s="29"/>
    </row>
    <row r="53" spans="2:13" ht="12.75" customHeight="1">
      <c r="B53" s="52"/>
      <c r="C53" s="95"/>
      <c r="D53" s="95"/>
      <c r="E53" s="95"/>
      <c r="F53" s="98"/>
      <c r="G53" s="98"/>
      <c r="H53" s="29"/>
      <c r="I53" s="29"/>
      <c r="J53" s="29"/>
      <c r="K53" s="29"/>
      <c r="L53" s="29"/>
      <c r="M53" s="29"/>
    </row>
    <row r="54" spans="2:13" ht="12.75" customHeight="1">
      <c r="B54" s="52"/>
      <c r="C54" s="164" t="s">
        <v>13</v>
      </c>
      <c r="D54" s="164"/>
      <c r="E54" s="164"/>
      <c r="F54" s="29"/>
      <c r="G54" s="29"/>
      <c r="H54" s="29"/>
      <c r="I54" s="29"/>
      <c r="J54" s="29"/>
      <c r="K54" s="29"/>
      <c r="L54" s="29"/>
      <c r="M54" s="29"/>
    </row>
    <row r="55" spans="2:13" ht="12.75" customHeight="1">
      <c r="B55" s="52"/>
      <c r="C55" s="119">
        <v>12000</v>
      </c>
      <c r="D55" s="120">
        <v>10</v>
      </c>
      <c r="E55" s="120">
        <v>0</v>
      </c>
      <c r="F55" s="29"/>
      <c r="G55" s="29"/>
      <c r="H55" s="29"/>
      <c r="I55" s="29"/>
      <c r="J55" s="29"/>
      <c r="K55" s="29"/>
      <c r="L55" s="29"/>
      <c r="M55" s="29"/>
    </row>
    <row r="56" spans="2:13" ht="12.75" customHeight="1">
      <c r="B56" s="52"/>
      <c r="C56" s="119">
        <v>12000</v>
      </c>
      <c r="D56" s="120">
        <v>18</v>
      </c>
      <c r="E56" s="120">
        <v>0</v>
      </c>
      <c r="F56" s="29"/>
      <c r="G56" s="29"/>
      <c r="H56" s="29"/>
      <c r="I56" s="29"/>
      <c r="J56" s="29"/>
      <c r="K56" s="29"/>
      <c r="L56" s="29"/>
      <c r="M56" s="29"/>
    </row>
    <row r="57" spans="2:13" ht="12.75" customHeight="1">
      <c r="B57" s="52"/>
      <c r="C57" s="119">
        <v>16000</v>
      </c>
      <c r="D57" s="120">
        <v>24</v>
      </c>
      <c r="E57" s="120">
        <v>720</v>
      </c>
      <c r="F57" s="29"/>
      <c r="G57" s="29"/>
      <c r="H57" s="29"/>
      <c r="I57" s="29"/>
      <c r="J57" s="29"/>
      <c r="K57" s="29"/>
      <c r="L57" s="29"/>
      <c r="M57" s="29"/>
    </row>
    <row r="58" spans="2:13" ht="12.75" customHeight="1">
      <c r="B58" s="52"/>
      <c r="C58" s="119">
        <v>22000</v>
      </c>
      <c r="D58" s="120">
        <v>26</v>
      </c>
      <c r="E58" s="120">
        <v>2160</v>
      </c>
      <c r="F58" s="29"/>
      <c r="G58" s="29"/>
      <c r="H58" s="29"/>
      <c r="I58" s="29"/>
      <c r="J58" s="29"/>
      <c r="K58" s="29"/>
      <c r="L58" s="29"/>
      <c r="M58" s="29"/>
    </row>
    <row r="59" spans="2:13" ht="12.75" customHeight="1">
      <c r="B59" s="52"/>
      <c r="C59" s="119">
        <v>26000</v>
      </c>
      <c r="D59" s="120">
        <v>32</v>
      </c>
      <c r="E59" s="120">
        <v>3200</v>
      </c>
      <c r="F59" s="29"/>
      <c r="G59" s="29"/>
      <c r="H59" s="29"/>
      <c r="I59" s="29"/>
      <c r="J59" s="29"/>
      <c r="K59" s="29"/>
      <c r="L59" s="29"/>
      <c r="M59" s="29"/>
    </row>
    <row r="60" spans="2:13" ht="12.75" customHeight="1">
      <c r="B60" s="52"/>
      <c r="C60" s="119">
        <v>32000</v>
      </c>
      <c r="D60" s="120">
        <v>36</v>
      </c>
      <c r="E60" s="120">
        <v>5120</v>
      </c>
      <c r="F60" s="29"/>
      <c r="G60" s="29"/>
      <c r="H60" s="29"/>
      <c r="I60" s="29"/>
      <c r="J60" s="29"/>
      <c r="K60" s="29"/>
      <c r="L60" s="29"/>
      <c r="M60" s="29"/>
    </row>
    <row r="61" spans="2:13" ht="12.75" customHeight="1">
      <c r="B61" s="52"/>
      <c r="C61" s="119">
        <v>40000</v>
      </c>
      <c r="D61" s="120">
        <v>38</v>
      </c>
      <c r="E61" s="120">
        <v>8000</v>
      </c>
      <c r="F61" s="29"/>
      <c r="G61" s="29"/>
      <c r="H61" s="29"/>
      <c r="I61" s="29"/>
      <c r="J61" s="29"/>
      <c r="K61" s="29"/>
      <c r="L61" s="29"/>
      <c r="M61" s="29"/>
    </row>
    <row r="62" spans="2:13" ht="14.25">
      <c r="B62" s="29"/>
      <c r="C62" s="119">
        <v>60000</v>
      </c>
      <c r="D62" s="120">
        <v>40</v>
      </c>
      <c r="E62" s="120">
        <v>15600</v>
      </c>
      <c r="F62" s="96"/>
      <c r="G62" s="97"/>
      <c r="H62" s="29"/>
      <c r="I62" s="29"/>
      <c r="J62" s="29"/>
      <c r="K62" s="29"/>
      <c r="L62" s="29"/>
      <c r="M62" s="29"/>
    </row>
    <row r="63" spans="2:13" ht="14.25">
      <c r="B63" s="29"/>
      <c r="C63" s="119">
        <v>100000</v>
      </c>
      <c r="D63" s="120">
        <v>45</v>
      </c>
      <c r="E63" s="120">
        <v>31600</v>
      </c>
      <c r="F63" s="96"/>
      <c r="G63" s="97"/>
      <c r="H63" s="29"/>
      <c r="I63" s="29"/>
      <c r="J63" s="29"/>
      <c r="K63" s="29"/>
      <c r="L63" s="29"/>
      <c r="M63" s="29"/>
    </row>
    <row r="64" spans="2:13" ht="12.75">
      <c r="B64" s="29"/>
      <c r="C64" s="40"/>
      <c r="D64" s="40"/>
      <c r="E64" s="40"/>
      <c r="F64" s="98"/>
      <c r="G64" s="98"/>
      <c r="H64" s="29"/>
      <c r="I64" s="29"/>
      <c r="J64" s="29"/>
      <c r="K64" s="29"/>
      <c r="L64" s="29"/>
      <c r="M64" s="29"/>
    </row>
    <row r="65" spans="2:13" ht="15">
      <c r="B65" s="29"/>
      <c r="C65" s="48">
        <f>DATA!P5</f>
        <v>14126</v>
      </c>
      <c r="D65" s="48">
        <f>VLOOKUP(C65,$C$55:$E$63,1)</f>
        <v>12000</v>
      </c>
      <c r="E65" s="49">
        <f>C65-D65</f>
        <v>2126</v>
      </c>
      <c r="F65" s="50">
        <f>VLOOKUP(C65,$C$55:$D$63,2)</f>
        <v>18</v>
      </c>
      <c r="G65" s="48">
        <f>VLOOKUP(C65,$C$55:$E$63,3)</f>
        <v>0</v>
      </c>
      <c r="H65" s="48">
        <f>ROUND((E65*F65/100)+G65,2)</f>
        <v>382.68</v>
      </c>
      <c r="I65" s="51">
        <f>ROUND(H65*98.5%,2)</f>
        <v>376.94</v>
      </c>
      <c r="J65" s="29"/>
      <c r="K65" s="29"/>
      <c r="L65" s="29"/>
      <c r="M65" s="29"/>
    </row>
    <row r="66" spans="2:13" ht="12.75">
      <c r="B66" s="29"/>
      <c r="C66" s="162"/>
      <c r="D66" s="162"/>
      <c r="E66" s="59"/>
      <c r="F66" s="29"/>
      <c r="G66" s="44"/>
      <c r="H66" s="82">
        <f>IF(ISERROR(H65),0,H65)</f>
        <v>382.68</v>
      </c>
      <c r="I66" s="82">
        <f>IF(ISERROR(I65),0,I65)</f>
        <v>376.94</v>
      </c>
      <c r="J66" s="29"/>
      <c r="K66" s="29"/>
      <c r="L66" s="29"/>
      <c r="M66" s="29"/>
    </row>
    <row r="67" spans="2:13" ht="12.75">
      <c r="B67" s="29"/>
      <c r="C67" s="45"/>
      <c r="D67" s="163"/>
      <c r="E67" s="163"/>
      <c r="F67" s="37"/>
      <c r="G67" s="44"/>
      <c r="H67" s="45"/>
      <c r="I67" s="36"/>
      <c r="J67" s="29"/>
      <c r="K67" s="29"/>
      <c r="L67" s="29"/>
      <c r="M67" s="29"/>
    </row>
    <row r="68" spans="2:13" ht="12.75">
      <c r="B68" s="29"/>
      <c r="C68" s="95"/>
      <c r="D68" s="95"/>
      <c r="E68" s="95"/>
      <c r="F68" s="98"/>
      <c r="G68" s="98"/>
      <c r="H68" s="29"/>
      <c r="I68" s="29"/>
      <c r="J68" s="29"/>
      <c r="K68" s="29"/>
      <c r="L68" s="29"/>
      <c r="M68" s="29"/>
    </row>
    <row r="69" spans="2:13" ht="12.75">
      <c r="B69" s="29"/>
      <c r="C69" s="46">
        <f>C43</f>
        <v>14129.64</v>
      </c>
      <c r="D69" s="44" t="s">
        <v>133</v>
      </c>
      <c r="E69" s="44">
        <v>2</v>
      </c>
      <c r="F69" s="45"/>
      <c r="G69" s="44"/>
      <c r="H69" s="45"/>
      <c r="I69" s="36"/>
      <c r="J69" s="29"/>
      <c r="K69" s="29"/>
      <c r="L69" s="29"/>
      <c r="M69" s="29"/>
    </row>
    <row r="70" spans="2:13" ht="12.75">
      <c r="B70" s="29"/>
      <c r="C70" s="44"/>
      <c r="D70" s="45"/>
      <c r="E70" s="36"/>
      <c r="F70" s="24"/>
      <c r="G70" s="44"/>
      <c r="H70" s="45"/>
      <c r="I70" s="36"/>
      <c r="J70" s="29"/>
      <c r="K70" s="29"/>
      <c r="L70" s="29"/>
      <c r="M70" s="29"/>
    </row>
    <row r="71" spans="2:13" ht="12.75">
      <c r="B71" s="29"/>
      <c r="C71" s="42"/>
      <c r="D71" s="38"/>
      <c r="E71" s="38"/>
      <c r="F71" s="38"/>
      <c r="G71" s="38"/>
      <c r="H71" s="47"/>
      <c r="I71" s="47"/>
      <c r="J71" s="29"/>
      <c r="K71" s="29"/>
      <c r="L71" s="29"/>
      <c r="M71" s="29"/>
    </row>
    <row r="72" spans="2:13" ht="15">
      <c r="B72" s="29"/>
      <c r="C72" s="48">
        <f>C69</f>
        <v>14129.64</v>
      </c>
      <c r="D72" s="48">
        <f>VLOOKUP(C72,C55:E63,1)</f>
        <v>12000</v>
      </c>
      <c r="E72" s="49">
        <f>C72-D72</f>
        <v>2129.6399999999994</v>
      </c>
      <c r="F72" s="50">
        <f>VLOOKUP(C72,$C55:$D63,2)</f>
        <v>18</v>
      </c>
      <c r="G72" s="48">
        <f>VLOOKUP(C72,$C55:$E63,3)</f>
        <v>0</v>
      </c>
      <c r="H72" s="48">
        <f>ROUND((E72*F72/100)+G72,2)</f>
        <v>383.34</v>
      </c>
      <c r="I72" s="51">
        <f>ROUND(H72*98.5%,2)</f>
        <v>377.59</v>
      </c>
      <c r="J72" s="29"/>
      <c r="K72" s="29"/>
      <c r="L72" s="29"/>
      <c r="M72" s="29"/>
    </row>
    <row r="73" spans="2:13" ht="12.75">
      <c r="B73" s="29"/>
      <c r="C73" s="47"/>
      <c r="D73" s="47"/>
      <c r="E73" s="47"/>
      <c r="F73" s="47"/>
      <c r="G73" s="47"/>
      <c r="H73" s="47"/>
      <c r="I73" s="47"/>
      <c r="J73" s="29"/>
      <c r="K73" s="29"/>
      <c r="L73" s="29"/>
      <c r="M73" s="29"/>
    </row>
    <row r="74" spans="2:13" ht="12.75">
      <c r="B74" s="29"/>
      <c r="C74" s="47"/>
      <c r="D74" s="47"/>
      <c r="E74" s="47"/>
      <c r="F74" s="47"/>
      <c r="G74" s="47"/>
      <c r="H74" s="29"/>
      <c r="I74" s="29"/>
      <c r="J74" s="29"/>
      <c r="K74" s="29"/>
      <c r="L74" s="29"/>
      <c r="M74" s="29"/>
    </row>
    <row r="75" spans="2:13" ht="12.75">
      <c r="B75" s="29"/>
      <c r="C75" s="82">
        <f>IF(ISERROR(I72),0,I72)</f>
        <v>377.59</v>
      </c>
      <c r="D75" s="47" t="s">
        <v>14</v>
      </c>
      <c r="E75" s="47"/>
      <c r="F75" s="47"/>
      <c r="G75" s="47"/>
      <c r="H75" s="52"/>
      <c r="I75" s="52"/>
      <c r="J75" s="29"/>
      <c r="K75" s="29"/>
      <c r="L75" s="29"/>
      <c r="M75" s="29"/>
    </row>
    <row r="76" spans="2:13" ht="12.75">
      <c r="B76" s="29"/>
      <c r="C76" s="95"/>
      <c r="D76" s="95"/>
      <c r="E76" s="95"/>
      <c r="F76" s="98"/>
      <c r="G76" s="98"/>
      <c r="H76" s="29"/>
      <c r="I76" s="29"/>
      <c r="J76" s="29"/>
      <c r="K76" s="29"/>
      <c r="L76" s="29"/>
      <c r="M76" s="29"/>
    </row>
    <row r="77" spans="2:13" ht="12.75">
      <c r="B77" s="29"/>
      <c r="C77" s="95"/>
      <c r="D77" s="95"/>
      <c r="E77" s="95"/>
      <c r="F77" s="98"/>
      <c r="G77" s="98"/>
      <c r="H77" s="29"/>
      <c r="I77" s="29"/>
      <c r="J77" s="29"/>
      <c r="K77" s="29"/>
      <c r="L77" s="29"/>
      <c r="M77" s="29"/>
    </row>
    <row r="78" spans="2:13" ht="12.75">
      <c r="B78" s="29"/>
      <c r="C78" s="95"/>
      <c r="D78" s="95"/>
      <c r="E78" s="95"/>
      <c r="F78" s="98"/>
      <c r="G78" s="98"/>
      <c r="H78" s="29"/>
      <c r="I78" s="29"/>
      <c r="J78" s="29"/>
      <c r="K78" s="29"/>
      <c r="L78" s="29"/>
      <c r="M78" s="29"/>
    </row>
    <row r="79" spans="2:13" ht="12.75">
      <c r="B79" s="29"/>
      <c r="C79" s="95"/>
      <c r="D79" s="95"/>
      <c r="E79" s="95"/>
      <c r="F79" s="98"/>
      <c r="G79" s="98"/>
      <c r="H79" s="29"/>
      <c r="I79" s="29"/>
      <c r="J79" s="29"/>
      <c r="K79" s="29"/>
      <c r="L79" s="29"/>
      <c r="M79" s="29"/>
    </row>
    <row r="80" spans="2:13" ht="12.75">
      <c r="B80" s="29"/>
      <c r="C80" s="164" t="s">
        <v>13</v>
      </c>
      <c r="D80" s="164"/>
      <c r="E80" s="164"/>
      <c r="F80" s="29"/>
      <c r="G80" s="29"/>
      <c r="H80" s="29"/>
      <c r="I80" s="29"/>
      <c r="J80" s="29"/>
      <c r="K80" s="29"/>
      <c r="L80" s="29"/>
      <c r="M80" s="29"/>
    </row>
    <row r="81" spans="2:13" ht="12.75">
      <c r="B81" s="29"/>
      <c r="C81" s="119">
        <v>20500</v>
      </c>
      <c r="D81" s="120">
        <v>10</v>
      </c>
      <c r="E81" s="120">
        <v>0</v>
      </c>
      <c r="F81" s="29"/>
      <c r="G81" s="29"/>
      <c r="H81" s="29"/>
      <c r="I81" s="29"/>
      <c r="J81" s="29"/>
      <c r="K81" s="29"/>
      <c r="L81" s="29"/>
      <c r="M81" s="29"/>
    </row>
    <row r="82" spans="2:13" ht="12.75">
      <c r="B82" s="29"/>
      <c r="C82" s="119">
        <v>20500</v>
      </c>
      <c r="D82" s="120">
        <v>18</v>
      </c>
      <c r="E82" s="120">
        <v>0</v>
      </c>
      <c r="F82" s="29"/>
      <c r="G82" s="29"/>
      <c r="H82" s="29"/>
      <c r="I82" s="29"/>
      <c r="J82" s="29"/>
      <c r="K82" s="29"/>
      <c r="L82" s="29"/>
      <c r="M82" s="29"/>
    </row>
    <row r="83" spans="2:13" ht="12.75">
      <c r="B83" s="29"/>
      <c r="C83" s="119">
        <v>20500</v>
      </c>
      <c r="D83" s="120">
        <v>24</v>
      </c>
      <c r="E83" s="120">
        <v>0</v>
      </c>
      <c r="F83" s="29"/>
      <c r="G83" s="29"/>
      <c r="H83" s="29"/>
      <c r="I83" s="29"/>
      <c r="J83" s="29"/>
      <c r="K83" s="29"/>
      <c r="L83" s="29"/>
      <c r="M83" s="29"/>
    </row>
    <row r="84" spans="2:13" ht="12.75">
      <c r="B84" s="29"/>
      <c r="C84" s="119">
        <v>22000</v>
      </c>
      <c r="D84" s="120">
        <v>26</v>
      </c>
      <c r="E84" s="120">
        <v>360</v>
      </c>
      <c r="F84" s="29"/>
      <c r="G84" s="29"/>
      <c r="H84" s="29"/>
      <c r="I84" s="29"/>
      <c r="J84" s="29"/>
      <c r="K84" s="29"/>
      <c r="L84" s="29"/>
      <c r="M84" s="29"/>
    </row>
    <row r="85" spans="2:13" ht="12.75">
      <c r="B85" s="29"/>
      <c r="C85" s="119">
        <v>26000</v>
      </c>
      <c r="D85" s="120">
        <v>32</v>
      </c>
      <c r="E85" s="120">
        <v>1400</v>
      </c>
      <c r="F85" s="29"/>
      <c r="G85" s="29"/>
      <c r="H85" s="29"/>
      <c r="I85" s="29"/>
      <c r="J85" s="29"/>
      <c r="K85" s="29"/>
      <c r="L85" s="29"/>
      <c r="M85" s="29"/>
    </row>
    <row r="86" spans="2:13" ht="14.25">
      <c r="B86" s="29"/>
      <c r="C86" s="119">
        <v>32000</v>
      </c>
      <c r="D86" s="120">
        <v>36</v>
      </c>
      <c r="E86" s="120">
        <v>3320</v>
      </c>
      <c r="F86" s="96"/>
      <c r="G86" s="97"/>
      <c r="H86" s="29"/>
      <c r="I86" s="29"/>
      <c r="J86" s="29"/>
      <c r="K86" s="29"/>
      <c r="L86" s="29"/>
      <c r="M86" s="29"/>
    </row>
    <row r="87" spans="2:13" ht="14.25">
      <c r="B87" s="29"/>
      <c r="C87" s="119">
        <v>40000</v>
      </c>
      <c r="D87" s="120">
        <v>38</v>
      </c>
      <c r="E87" s="120">
        <v>6200</v>
      </c>
      <c r="F87" s="96"/>
      <c r="G87" s="97"/>
      <c r="H87" s="29"/>
      <c r="I87" s="29"/>
      <c r="J87" s="29"/>
      <c r="K87" s="29"/>
      <c r="L87" s="29"/>
      <c r="M87" s="29"/>
    </row>
    <row r="88" spans="2:13" ht="14.25">
      <c r="B88" s="29"/>
      <c r="C88" s="119">
        <v>60000</v>
      </c>
      <c r="D88" s="120">
        <v>40</v>
      </c>
      <c r="E88" s="120">
        <v>13800</v>
      </c>
      <c r="F88" s="96"/>
      <c r="G88" s="97"/>
      <c r="H88" s="29"/>
      <c r="I88" s="29"/>
      <c r="J88" s="29"/>
      <c r="K88" s="29"/>
      <c r="L88" s="29"/>
      <c r="M88" s="29"/>
    </row>
    <row r="89" spans="2:13" ht="12.75">
      <c r="B89" s="29"/>
      <c r="C89" s="119">
        <v>100000</v>
      </c>
      <c r="D89" s="120">
        <v>45</v>
      </c>
      <c r="E89" s="120">
        <v>29800</v>
      </c>
      <c r="F89" s="98"/>
      <c r="G89" s="98"/>
      <c r="H89" s="29"/>
      <c r="I89" s="29"/>
      <c r="J89" s="29"/>
      <c r="K89" s="29"/>
      <c r="L89" s="29"/>
      <c r="M89" s="29"/>
    </row>
    <row r="90" spans="2:13" ht="15">
      <c r="B90" s="29"/>
      <c r="C90" s="48">
        <f>DATA!P5</f>
        <v>14126</v>
      </c>
      <c r="D90" s="48" t="e">
        <f>VLOOKUP(C90,$C$81:$E$88,1)</f>
        <v>#N/A</v>
      </c>
      <c r="E90" s="49" t="e">
        <f>C90-D90</f>
        <v>#N/A</v>
      </c>
      <c r="F90" s="50" t="e">
        <f>VLOOKUP(C90,$C$81:$D$88,2)</f>
        <v>#N/A</v>
      </c>
      <c r="G90" s="48" t="e">
        <f>VLOOKUP(C90,$C$81:$E$88,3)</f>
        <v>#N/A</v>
      </c>
      <c r="H90" s="48" t="e">
        <f>ROUND((E90*F90/100)+G90,2)</f>
        <v>#N/A</v>
      </c>
      <c r="I90" s="51" t="e">
        <f>ROUND(H90*98.5%,2)</f>
        <v>#N/A</v>
      </c>
      <c r="J90" s="29"/>
      <c r="K90" s="29"/>
      <c r="L90" s="29"/>
      <c r="M90" s="29"/>
    </row>
    <row r="91" spans="2:13" ht="12.75">
      <c r="B91" s="29"/>
      <c r="C91" s="162"/>
      <c r="D91" s="162"/>
      <c r="E91" s="59"/>
      <c r="F91" s="29"/>
      <c r="G91" s="44"/>
      <c r="H91" s="82">
        <f>IF(ISERROR(H90),0,H90)</f>
        <v>0</v>
      </c>
      <c r="I91" s="82">
        <f>IF(ISERROR(I90),0,I90)</f>
        <v>0</v>
      </c>
      <c r="J91" s="29"/>
      <c r="K91" s="29"/>
      <c r="L91" s="29"/>
      <c r="M91" s="29"/>
    </row>
    <row r="92" spans="2:13" ht="12.75">
      <c r="B92" s="29"/>
      <c r="C92" s="45"/>
      <c r="D92" s="163"/>
      <c r="E92" s="163"/>
      <c r="F92" s="37"/>
      <c r="G92" s="44"/>
      <c r="H92" s="45"/>
      <c r="I92" s="36"/>
      <c r="J92" s="29"/>
      <c r="K92" s="29"/>
      <c r="L92" s="29"/>
      <c r="M92" s="29"/>
    </row>
    <row r="93" spans="2:13" ht="12.75">
      <c r="B93" s="29"/>
      <c r="C93" s="95"/>
      <c r="D93" s="95"/>
      <c r="E93" s="95"/>
      <c r="F93" s="98"/>
      <c r="G93" s="98"/>
      <c r="H93" s="29"/>
      <c r="I93" s="29"/>
      <c r="J93" s="29"/>
      <c r="K93" s="29"/>
      <c r="L93" s="29"/>
      <c r="M93" s="29"/>
    </row>
    <row r="94" spans="2:13" ht="12.75">
      <c r="B94" s="29"/>
      <c r="C94" s="46">
        <f>C69</f>
        <v>14129.64</v>
      </c>
      <c r="D94" s="44" t="s">
        <v>133</v>
      </c>
      <c r="E94" s="44">
        <v>3</v>
      </c>
      <c r="F94" s="45"/>
      <c r="G94" s="44"/>
      <c r="H94" s="45"/>
      <c r="I94" s="36"/>
      <c r="J94" s="29"/>
      <c r="K94" s="29"/>
      <c r="L94" s="29"/>
      <c r="M94" s="29"/>
    </row>
    <row r="95" spans="2:13" ht="12.75">
      <c r="B95" s="29"/>
      <c r="C95" s="44"/>
      <c r="D95" s="45"/>
      <c r="E95" s="36"/>
      <c r="F95" s="24"/>
      <c r="G95" s="44"/>
      <c r="H95" s="45"/>
      <c r="I95" s="36"/>
      <c r="J95" s="29"/>
      <c r="K95" s="29"/>
      <c r="L95" s="29"/>
      <c r="M95" s="29"/>
    </row>
    <row r="96" spans="2:13" ht="12.75">
      <c r="B96" s="29"/>
      <c r="C96" s="42"/>
      <c r="D96" s="38"/>
      <c r="E96" s="38"/>
      <c r="F96" s="38"/>
      <c r="G96" s="38"/>
      <c r="H96" s="47"/>
      <c r="I96" s="47"/>
      <c r="J96" s="29"/>
      <c r="K96" s="29"/>
      <c r="L96" s="29"/>
      <c r="M96" s="29"/>
    </row>
    <row r="97" spans="2:13" ht="15">
      <c r="B97" s="29"/>
      <c r="C97" s="48">
        <f>C94</f>
        <v>14129.64</v>
      </c>
      <c r="D97" s="48" t="e">
        <f>VLOOKUP(C97,C81:E88,1)</f>
        <v>#N/A</v>
      </c>
      <c r="E97" s="49" t="e">
        <f>C97-D97</f>
        <v>#N/A</v>
      </c>
      <c r="F97" s="50" t="e">
        <f>VLOOKUP(C97,$C81:$D88,2)</f>
        <v>#N/A</v>
      </c>
      <c r="G97" s="48" t="e">
        <f>VLOOKUP(C97,$C81:$E88,3)</f>
        <v>#N/A</v>
      </c>
      <c r="H97" s="48" t="e">
        <f>ROUND((E97*F97/100)+G97,2)</f>
        <v>#N/A</v>
      </c>
      <c r="I97" s="51" t="e">
        <f>ROUND(H97*98.5%,2)</f>
        <v>#N/A</v>
      </c>
      <c r="J97" s="29"/>
      <c r="K97" s="29"/>
      <c r="L97" s="29"/>
      <c r="M97" s="29"/>
    </row>
    <row r="98" spans="2:13" ht="12.75">
      <c r="B98" s="29"/>
      <c r="C98" s="47"/>
      <c r="D98" s="47"/>
      <c r="E98" s="47"/>
      <c r="F98" s="47"/>
      <c r="G98" s="47"/>
      <c r="H98" s="47"/>
      <c r="I98" s="47"/>
      <c r="J98" s="29"/>
      <c r="K98" s="29"/>
      <c r="L98" s="29"/>
      <c r="M98" s="29"/>
    </row>
    <row r="99" spans="2:13" ht="12.75">
      <c r="B99" s="29"/>
      <c r="C99" s="47"/>
      <c r="D99" s="47"/>
      <c r="E99" s="47"/>
      <c r="F99" s="47"/>
      <c r="G99" s="47"/>
      <c r="H99" s="29"/>
      <c r="I99" s="29"/>
      <c r="J99" s="29"/>
      <c r="K99" s="29"/>
      <c r="L99" s="29"/>
      <c r="M99" s="29"/>
    </row>
    <row r="100" spans="2:13" ht="12.75">
      <c r="B100" s="29"/>
      <c r="C100" s="82">
        <f>IF(ISERROR(I97),0,I97)</f>
        <v>0</v>
      </c>
      <c r="D100" s="47" t="s">
        <v>14</v>
      </c>
      <c r="E100" s="47"/>
      <c r="F100" s="47"/>
      <c r="G100" s="47"/>
      <c r="H100" s="52"/>
      <c r="I100" s="52"/>
      <c r="J100" s="29"/>
      <c r="K100" s="29"/>
      <c r="L100" s="29"/>
      <c r="M100" s="29"/>
    </row>
    <row r="101" spans="2:13" ht="12.75">
      <c r="B101" s="29"/>
      <c r="C101" s="99"/>
      <c r="D101" s="47"/>
      <c r="E101" s="47"/>
      <c r="F101" s="47"/>
      <c r="G101" s="47"/>
      <c r="H101" s="52"/>
      <c r="I101" s="52"/>
      <c r="J101" s="29"/>
      <c r="K101" s="29"/>
      <c r="L101" s="29"/>
      <c r="M101" s="29"/>
    </row>
    <row r="102" spans="2:13" ht="12.75">
      <c r="B102" s="29"/>
      <c r="C102" s="99"/>
      <c r="D102" s="47"/>
      <c r="E102" s="47"/>
      <c r="F102" s="47"/>
      <c r="G102" s="47"/>
      <c r="H102" s="52"/>
      <c r="I102" s="52"/>
      <c r="J102" s="29"/>
      <c r="K102" s="29"/>
      <c r="L102" s="29"/>
      <c r="M102" s="29"/>
    </row>
    <row r="103" spans="2:13" ht="12.75">
      <c r="B103" s="29"/>
      <c r="C103" s="99"/>
      <c r="D103" s="47"/>
      <c r="E103" s="47"/>
      <c r="F103" s="47"/>
      <c r="G103" s="47"/>
      <c r="H103" s="52"/>
      <c r="I103" s="52"/>
      <c r="J103" s="29"/>
      <c r="K103" s="29"/>
      <c r="L103" s="29"/>
      <c r="M103" s="29"/>
    </row>
    <row r="104" spans="2:13" ht="12.75">
      <c r="B104" s="29"/>
      <c r="C104" s="99"/>
      <c r="D104" s="47"/>
      <c r="E104" s="47"/>
      <c r="F104" s="47"/>
      <c r="G104" s="47"/>
      <c r="H104" s="52"/>
      <c r="I104" s="52"/>
      <c r="J104" s="29"/>
      <c r="K104" s="29"/>
      <c r="L104" s="29"/>
      <c r="M104" s="29"/>
    </row>
    <row r="105" spans="2:13" ht="12.75">
      <c r="B105" s="29"/>
      <c r="C105" s="164" t="s">
        <v>13</v>
      </c>
      <c r="D105" s="164"/>
      <c r="E105" s="164"/>
      <c r="F105" s="29"/>
      <c r="G105" s="29"/>
      <c r="H105" s="29"/>
      <c r="I105" s="29"/>
      <c r="J105" s="29"/>
      <c r="K105" s="29"/>
      <c r="L105" s="29"/>
      <c r="M105" s="29"/>
    </row>
    <row r="106" spans="2:13" ht="12.75">
      <c r="B106" s="29"/>
      <c r="C106" s="119">
        <v>23000</v>
      </c>
      <c r="D106" s="120">
        <v>10</v>
      </c>
      <c r="E106" s="120">
        <v>0</v>
      </c>
      <c r="F106" s="29"/>
      <c r="G106" s="29"/>
      <c r="H106" s="29"/>
      <c r="I106" s="29"/>
      <c r="J106" s="29"/>
      <c r="K106" s="29"/>
      <c r="L106" s="29"/>
      <c r="M106" s="29"/>
    </row>
    <row r="107" spans="2:13" ht="12.75">
      <c r="B107" s="29"/>
      <c r="C107" s="119">
        <v>12000</v>
      </c>
      <c r="D107" s="120">
        <v>18</v>
      </c>
      <c r="E107" s="120">
        <v>400</v>
      </c>
      <c r="F107" s="29"/>
      <c r="G107" s="29"/>
      <c r="H107" s="29"/>
      <c r="I107" s="29"/>
      <c r="J107" s="29"/>
      <c r="K107" s="29"/>
      <c r="L107" s="29"/>
      <c r="M107" s="29"/>
    </row>
    <row r="108" spans="2:13" ht="12.75">
      <c r="B108" s="29"/>
      <c r="C108" s="119">
        <v>16000</v>
      </c>
      <c r="D108" s="120">
        <v>24</v>
      </c>
      <c r="E108" s="120">
        <v>400</v>
      </c>
      <c r="F108" s="29"/>
      <c r="G108" s="29"/>
      <c r="H108" s="29"/>
      <c r="I108" s="29"/>
      <c r="J108" s="29"/>
      <c r="K108" s="29"/>
      <c r="L108" s="29"/>
      <c r="M108" s="29"/>
    </row>
    <row r="109" spans="2:13" ht="12.75">
      <c r="B109" s="29"/>
      <c r="C109" s="119">
        <v>16000</v>
      </c>
      <c r="D109" s="120">
        <v>26</v>
      </c>
      <c r="E109" s="120">
        <v>400</v>
      </c>
      <c r="F109" s="29"/>
      <c r="G109" s="29"/>
      <c r="H109" s="29"/>
      <c r="I109" s="29"/>
      <c r="J109" s="29"/>
      <c r="K109" s="29"/>
      <c r="L109" s="29"/>
      <c r="M109" s="29"/>
    </row>
    <row r="110" spans="2:13" ht="12.75">
      <c r="B110" s="29"/>
      <c r="C110" s="119">
        <v>19000</v>
      </c>
      <c r="D110" s="120">
        <v>32</v>
      </c>
      <c r="E110" s="120">
        <v>1180</v>
      </c>
      <c r="F110" s="29"/>
      <c r="G110" s="29"/>
      <c r="H110" s="29"/>
      <c r="I110" s="29"/>
      <c r="J110" s="29"/>
      <c r="K110" s="29"/>
      <c r="L110" s="29"/>
      <c r="M110" s="29"/>
    </row>
    <row r="111" spans="2:13" ht="12.75">
      <c r="B111" s="29"/>
      <c r="C111" s="119">
        <v>25000</v>
      </c>
      <c r="D111" s="120">
        <v>36</v>
      </c>
      <c r="E111" s="120">
        <v>3100</v>
      </c>
      <c r="F111" s="29"/>
      <c r="G111" s="29"/>
      <c r="H111" s="29"/>
      <c r="I111" s="29"/>
      <c r="J111" s="29"/>
      <c r="K111" s="29"/>
      <c r="L111" s="29"/>
      <c r="M111" s="29"/>
    </row>
    <row r="112" spans="2:13" ht="14.25">
      <c r="B112" s="29"/>
      <c r="C112" s="119">
        <v>33000</v>
      </c>
      <c r="D112" s="120">
        <v>38</v>
      </c>
      <c r="E112" s="120">
        <v>5980</v>
      </c>
      <c r="F112" s="96"/>
      <c r="G112" s="97"/>
      <c r="H112" s="29"/>
      <c r="I112" s="29"/>
      <c r="J112" s="29"/>
      <c r="K112" s="29"/>
      <c r="L112" s="29"/>
      <c r="M112" s="29"/>
    </row>
    <row r="113" spans="2:13" ht="14.25">
      <c r="B113" s="29"/>
      <c r="C113" s="119">
        <v>53000</v>
      </c>
      <c r="D113" s="120">
        <v>40</v>
      </c>
      <c r="E113" s="120">
        <v>13580</v>
      </c>
      <c r="F113" s="96"/>
      <c r="G113" s="97"/>
      <c r="H113" s="29"/>
      <c r="I113" s="29"/>
      <c r="J113" s="29"/>
      <c r="K113" s="29"/>
      <c r="L113" s="29"/>
      <c r="M113" s="29"/>
    </row>
    <row r="114" spans="2:13" ht="14.25">
      <c r="B114" s="29"/>
      <c r="C114" s="119">
        <v>93000</v>
      </c>
      <c r="D114" s="120">
        <v>45</v>
      </c>
      <c r="E114" s="120">
        <v>29580</v>
      </c>
      <c r="F114" s="96"/>
      <c r="G114" s="97"/>
      <c r="H114" s="29"/>
      <c r="I114" s="29"/>
      <c r="J114" s="29"/>
      <c r="K114" s="29"/>
      <c r="L114" s="29"/>
      <c r="M114" s="29"/>
    </row>
    <row r="115" spans="2:13" ht="12.75">
      <c r="B115" s="29"/>
      <c r="C115" s="40"/>
      <c r="D115" s="40"/>
      <c r="E115" s="40"/>
      <c r="F115" s="98"/>
      <c r="G115" s="98"/>
      <c r="H115" s="29"/>
      <c r="I115" s="29"/>
      <c r="J115" s="29"/>
      <c r="K115" s="29"/>
      <c r="L115" s="29"/>
      <c r="M115" s="29"/>
    </row>
    <row r="116" spans="2:13" ht="15">
      <c r="B116" s="29"/>
      <c r="C116" s="48">
        <f>DATA!P5</f>
        <v>14126</v>
      </c>
      <c r="D116" s="48" t="e">
        <f>VLOOKUP(C116,$C$110:$E$114,1)</f>
        <v>#N/A</v>
      </c>
      <c r="E116" s="49" t="e">
        <f>C116-D116</f>
        <v>#N/A</v>
      </c>
      <c r="F116" s="50">
        <f>VLOOKUP(C116,$C$106:$D$114,2)</f>
        <v>18</v>
      </c>
      <c r="G116" s="48">
        <f>VLOOKUP(C116,$C$106:$E$114,3)</f>
        <v>400</v>
      </c>
      <c r="H116" s="48" t="e">
        <f>ROUND((E116*F116/100)+G116,2)</f>
        <v>#N/A</v>
      </c>
      <c r="I116" s="51" t="e">
        <f>ROUND(H116*98.5%,2)</f>
        <v>#N/A</v>
      </c>
      <c r="J116" s="29"/>
      <c r="K116" s="29"/>
      <c r="L116" s="29"/>
      <c r="M116" s="29"/>
    </row>
    <row r="117" spans="2:13" ht="12.75">
      <c r="B117" s="29"/>
      <c r="C117" s="162"/>
      <c r="D117" s="162"/>
      <c r="E117" s="59"/>
      <c r="F117" s="29"/>
      <c r="G117" s="44"/>
      <c r="H117" s="82">
        <f>IF(ISERROR(H116),0,H116)</f>
        <v>0</v>
      </c>
      <c r="I117" s="82">
        <f>IF(ISERROR(I116),0,I116)</f>
        <v>0</v>
      </c>
      <c r="J117" s="29"/>
      <c r="K117" s="29"/>
      <c r="L117" s="29"/>
      <c r="M117" s="29"/>
    </row>
    <row r="118" spans="2:13" ht="12.75">
      <c r="B118" s="29"/>
      <c r="C118" s="45"/>
      <c r="D118" s="163"/>
      <c r="E118" s="163"/>
      <c r="F118" s="37"/>
      <c r="G118" s="44"/>
      <c r="H118" s="45"/>
      <c r="I118" s="36"/>
      <c r="J118" s="29"/>
      <c r="K118" s="29"/>
      <c r="L118" s="29"/>
      <c r="M118" s="29"/>
    </row>
    <row r="119" spans="2:13" ht="12.75">
      <c r="B119" s="29"/>
      <c r="C119" s="95"/>
      <c r="D119" s="95"/>
      <c r="E119" s="95"/>
      <c r="F119" s="98"/>
      <c r="G119" s="98"/>
      <c r="H119" s="29"/>
      <c r="I119" s="29"/>
      <c r="J119" s="29"/>
      <c r="K119" s="29"/>
      <c r="L119" s="29"/>
      <c r="M119" s="29"/>
    </row>
    <row r="120" spans="2:13" ht="12.75">
      <c r="B120" s="29"/>
      <c r="C120" s="46">
        <f>C94</f>
        <v>14129.64</v>
      </c>
      <c r="D120" s="44" t="s">
        <v>133</v>
      </c>
      <c r="E120" s="44">
        <v>4</v>
      </c>
      <c r="F120" s="45"/>
      <c r="G120" s="44"/>
      <c r="H120" s="45"/>
      <c r="I120" s="36"/>
      <c r="J120" s="29"/>
      <c r="K120" s="29"/>
      <c r="L120" s="29"/>
      <c r="M120" s="29"/>
    </row>
    <row r="121" spans="2:13" ht="12.75">
      <c r="B121" s="29"/>
      <c r="C121" s="44"/>
      <c r="D121" s="45"/>
      <c r="E121" s="36"/>
      <c r="F121" s="24"/>
      <c r="G121" s="44"/>
      <c r="H121" s="45"/>
      <c r="I121" s="36"/>
      <c r="J121" s="29"/>
      <c r="K121" s="29"/>
      <c r="L121" s="29"/>
      <c r="M121" s="29"/>
    </row>
    <row r="122" spans="2:13" ht="12.75">
      <c r="B122" s="29"/>
      <c r="C122" s="42"/>
      <c r="D122" s="38"/>
      <c r="E122" s="38"/>
      <c r="F122" s="38"/>
      <c r="G122" s="38"/>
      <c r="H122" s="47"/>
      <c r="I122" s="47"/>
      <c r="J122" s="29"/>
      <c r="K122" s="29"/>
      <c r="L122" s="29"/>
      <c r="M122" s="29"/>
    </row>
    <row r="123" spans="2:13" ht="15">
      <c r="B123" s="29"/>
      <c r="C123" s="48">
        <f>C120</f>
        <v>14129.64</v>
      </c>
      <c r="D123" s="48">
        <f>VLOOKUP(C123,C106:E114,1)</f>
        <v>12000</v>
      </c>
      <c r="E123" s="49">
        <f>C123-D123</f>
        <v>2129.6399999999994</v>
      </c>
      <c r="F123" s="50">
        <f>VLOOKUP(C123,$C106:$D114,2)</f>
        <v>18</v>
      </c>
      <c r="G123" s="48">
        <f>VLOOKUP(C123,$C106:$E114,3)</f>
        <v>400</v>
      </c>
      <c r="H123" s="48">
        <f>ROUND((E123*F123/100)+G123,2)</f>
        <v>783.34</v>
      </c>
      <c r="I123" s="51">
        <f>ROUND(H123*98.5%,2)</f>
        <v>771.59</v>
      </c>
      <c r="J123" s="29"/>
      <c r="K123" s="29"/>
      <c r="L123" s="29"/>
      <c r="M123" s="29"/>
    </row>
    <row r="124" spans="2:13" ht="12.75">
      <c r="B124" s="29"/>
      <c r="C124" s="47"/>
      <c r="D124" s="47"/>
      <c r="E124" s="47"/>
      <c r="F124" s="47"/>
      <c r="G124" s="47"/>
      <c r="H124" s="47"/>
      <c r="I124" s="47"/>
      <c r="J124" s="29"/>
      <c r="K124" s="29"/>
      <c r="L124" s="29"/>
      <c r="M124" s="29"/>
    </row>
    <row r="125" spans="2:13" ht="12.75">
      <c r="B125" s="29"/>
      <c r="C125" s="47"/>
      <c r="D125" s="47"/>
      <c r="E125" s="47"/>
      <c r="F125" s="47"/>
      <c r="G125" s="47"/>
      <c r="H125" s="47"/>
      <c r="I125" s="47"/>
      <c r="J125" s="29"/>
      <c r="K125" s="29"/>
      <c r="L125" s="29"/>
      <c r="M125" s="29"/>
    </row>
    <row r="126" spans="2:13" ht="12.75">
      <c r="B126" s="29"/>
      <c r="C126" s="82">
        <f>IF(ISERROR(I123),0,I123)</f>
        <v>771.59</v>
      </c>
      <c r="D126" s="47" t="s">
        <v>14</v>
      </c>
      <c r="E126" s="47"/>
      <c r="F126" s="47"/>
      <c r="G126" s="47"/>
      <c r="H126" s="47"/>
      <c r="I126" s="47"/>
      <c r="J126" s="29"/>
      <c r="K126" s="29"/>
      <c r="L126" s="29"/>
      <c r="M126" s="29"/>
    </row>
    <row r="127" spans="2:13" ht="12.75">
      <c r="B127" s="29"/>
      <c r="C127" s="47"/>
      <c r="D127" s="47"/>
      <c r="E127" s="47"/>
      <c r="F127" s="47"/>
      <c r="G127" s="47"/>
      <c r="H127" s="47"/>
      <c r="I127" s="47"/>
      <c r="J127" s="29"/>
      <c r="K127" s="29"/>
      <c r="L127" s="29"/>
      <c r="M127" s="29"/>
    </row>
    <row r="128" spans="2:13" ht="12.75">
      <c r="B128" s="29"/>
      <c r="C128" s="47"/>
      <c r="D128" s="47"/>
      <c r="E128" s="47"/>
      <c r="F128" s="47"/>
      <c r="G128" s="47"/>
      <c r="H128" s="47"/>
      <c r="I128" s="47"/>
      <c r="J128" s="29"/>
      <c r="K128" s="29"/>
      <c r="L128" s="29"/>
      <c r="M128" s="29"/>
    </row>
    <row r="129" spans="2:13" ht="12.75">
      <c r="B129" s="29"/>
      <c r="C129" s="47"/>
      <c r="D129" s="47"/>
      <c r="E129" s="47"/>
      <c r="F129" s="47"/>
      <c r="G129" s="47"/>
      <c r="H129" s="47"/>
      <c r="I129" s="47"/>
      <c r="J129" s="29"/>
      <c r="K129" s="29"/>
      <c r="L129" s="29"/>
      <c r="M129" s="29"/>
    </row>
    <row r="130" spans="2:13" ht="12.75">
      <c r="B130" s="29"/>
      <c r="C130" s="47"/>
      <c r="D130" s="47"/>
      <c r="E130" s="47"/>
      <c r="F130" s="47"/>
      <c r="G130" s="47"/>
      <c r="H130" s="47"/>
      <c r="I130" s="47"/>
      <c r="J130" s="29"/>
      <c r="K130" s="29"/>
      <c r="L130" s="29"/>
      <c r="M130" s="29"/>
    </row>
    <row r="131" spans="2:13" ht="12.75">
      <c r="B131" s="29"/>
      <c r="C131" s="164" t="s">
        <v>13</v>
      </c>
      <c r="D131" s="164"/>
      <c r="E131" s="164"/>
      <c r="F131" s="29"/>
      <c r="G131" s="29"/>
      <c r="H131" s="29"/>
      <c r="I131" s="29"/>
      <c r="J131" s="29"/>
      <c r="K131" s="29"/>
      <c r="L131" s="29"/>
      <c r="M131" s="29"/>
    </row>
    <row r="132" spans="2:13" ht="12.75">
      <c r="B132" s="29"/>
      <c r="C132" s="119">
        <v>25500</v>
      </c>
      <c r="D132" s="120">
        <v>10</v>
      </c>
      <c r="E132" s="120">
        <v>0</v>
      </c>
      <c r="F132" s="29"/>
      <c r="G132" s="29"/>
      <c r="H132" s="29"/>
      <c r="I132" s="29"/>
      <c r="J132" s="29"/>
      <c r="K132" s="29"/>
      <c r="L132" s="29"/>
      <c r="M132" s="29"/>
    </row>
    <row r="133" spans="2:13" ht="12.75">
      <c r="B133" s="29"/>
      <c r="C133" s="119">
        <v>25500</v>
      </c>
      <c r="D133" s="120">
        <v>18</v>
      </c>
      <c r="E133" s="120">
        <v>0</v>
      </c>
      <c r="F133" s="29"/>
      <c r="G133" s="29"/>
      <c r="H133" s="29"/>
      <c r="I133" s="29"/>
      <c r="J133" s="29"/>
      <c r="K133" s="29"/>
      <c r="L133" s="29"/>
      <c r="M133" s="29"/>
    </row>
    <row r="134" spans="2:13" ht="12.75">
      <c r="B134" s="29"/>
      <c r="C134" s="119">
        <v>25500</v>
      </c>
      <c r="D134" s="120">
        <v>24</v>
      </c>
      <c r="E134" s="120">
        <v>0</v>
      </c>
      <c r="F134" s="29"/>
      <c r="G134" s="29"/>
      <c r="H134" s="29"/>
      <c r="I134" s="29"/>
      <c r="J134" s="29"/>
      <c r="K134" s="29"/>
      <c r="L134" s="29"/>
      <c r="M134" s="29"/>
    </row>
    <row r="135" spans="2:13" ht="12.75">
      <c r="B135" s="29"/>
      <c r="C135" s="119">
        <v>25500</v>
      </c>
      <c r="D135" s="120">
        <v>26</v>
      </c>
      <c r="E135" s="120">
        <v>0</v>
      </c>
      <c r="F135" s="29"/>
      <c r="G135" s="29"/>
      <c r="H135" s="29"/>
      <c r="I135" s="29"/>
      <c r="J135" s="29"/>
      <c r="K135" s="29"/>
      <c r="L135" s="29"/>
      <c r="M135" s="29"/>
    </row>
    <row r="136" spans="2:13" ht="12.75">
      <c r="B136" s="29"/>
      <c r="C136" s="119">
        <v>26000</v>
      </c>
      <c r="D136" s="120">
        <v>32</v>
      </c>
      <c r="E136" s="120">
        <v>130</v>
      </c>
      <c r="F136" s="29"/>
      <c r="G136" s="29"/>
      <c r="H136" s="29"/>
      <c r="I136" s="29"/>
      <c r="J136" s="29"/>
      <c r="K136" s="29"/>
      <c r="L136" s="29"/>
      <c r="M136" s="29"/>
    </row>
    <row r="137" spans="2:13" ht="12.75">
      <c r="B137" s="29"/>
      <c r="C137" s="119">
        <v>32000</v>
      </c>
      <c r="D137" s="120">
        <v>36</v>
      </c>
      <c r="E137" s="120">
        <v>2050</v>
      </c>
      <c r="F137" s="29"/>
      <c r="G137" s="29"/>
      <c r="H137" s="29"/>
      <c r="I137" s="29"/>
      <c r="J137" s="29"/>
      <c r="K137" s="29"/>
      <c r="L137" s="29"/>
      <c r="M137" s="29"/>
    </row>
    <row r="138" spans="2:13" ht="14.25">
      <c r="B138" s="29"/>
      <c r="C138" s="119">
        <v>40000</v>
      </c>
      <c r="D138" s="120">
        <v>38</v>
      </c>
      <c r="E138" s="120">
        <v>4930</v>
      </c>
      <c r="F138" s="96"/>
      <c r="G138" s="97"/>
      <c r="H138" s="29"/>
      <c r="I138" s="29"/>
      <c r="J138" s="29"/>
      <c r="K138" s="29"/>
      <c r="L138" s="29"/>
      <c r="M138" s="29"/>
    </row>
    <row r="139" spans="2:13" ht="14.25">
      <c r="B139" s="29"/>
      <c r="C139" s="119">
        <v>60000</v>
      </c>
      <c r="D139" s="120">
        <v>40</v>
      </c>
      <c r="E139" s="120">
        <v>12530</v>
      </c>
      <c r="F139" s="96"/>
      <c r="G139" s="97"/>
      <c r="H139" s="29"/>
      <c r="I139" s="29"/>
      <c r="J139" s="29"/>
      <c r="K139" s="29"/>
      <c r="L139" s="29"/>
      <c r="M139" s="29"/>
    </row>
    <row r="140" spans="2:13" ht="14.25">
      <c r="B140" s="29"/>
      <c r="C140" s="119">
        <v>100000</v>
      </c>
      <c r="D140" s="120">
        <v>45</v>
      </c>
      <c r="E140" s="120">
        <v>28530</v>
      </c>
      <c r="F140" s="96"/>
      <c r="G140" s="97"/>
      <c r="H140" s="29"/>
      <c r="I140" s="29"/>
      <c r="J140" s="29"/>
      <c r="K140" s="29"/>
      <c r="L140" s="29"/>
      <c r="M140" s="29"/>
    </row>
    <row r="141" spans="2:13" ht="12.75">
      <c r="B141" s="29"/>
      <c r="C141" s="40"/>
      <c r="D141" s="40"/>
      <c r="E141" s="40"/>
      <c r="F141" s="98"/>
      <c r="G141" s="98"/>
      <c r="H141" s="29"/>
      <c r="I141" s="29"/>
      <c r="J141" s="29"/>
      <c r="K141" s="29"/>
      <c r="L141" s="29"/>
      <c r="M141" s="29"/>
    </row>
    <row r="142" spans="2:13" ht="15">
      <c r="B142" s="29"/>
      <c r="C142" s="48">
        <f>DATA!P5</f>
        <v>14126</v>
      </c>
      <c r="D142" s="48" t="e">
        <f>VLOOKUP(C142,$C$132:$E$140,1)</f>
        <v>#N/A</v>
      </c>
      <c r="E142" s="49" t="e">
        <f>C142-D142</f>
        <v>#N/A</v>
      </c>
      <c r="F142" s="50" t="e">
        <f>VLOOKUP(C142,$C$132:$D$140,2)</f>
        <v>#N/A</v>
      </c>
      <c r="G142" s="48" t="e">
        <f>VLOOKUP(C142,$C$140:$E$143,3)</f>
        <v>#N/A</v>
      </c>
      <c r="H142" s="48" t="e">
        <f>ROUND((E142*F142/100)+G142,2)</f>
        <v>#N/A</v>
      </c>
      <c r="I142" s="51" t="e">
        <f>ROUND(H142*98.5%,2)</f>
        <v>#N/A</v>
      </c>
      <c r="J142" s="29"/>
      <c r="K142" s="29"/>
      <c r="L142" s="29"/>
      <c r="M142" s="29"/>
    </row>
    <row r="143" spans="2:13" ht="12.75">
      <c r="B143" s="29"/>
      <c r="C143" s="162"/>
      <c r="D143" s="162"/>
      <c r="E143" s="59"/>
      <c r="F143" s="29"/>
      <c r="G143" s="44"/>
      <c r="H143" s="82">
        <f>IF(ISERROR(H142),0,H142)</f>
        <v>0</v>
      </c>
      <c r="I143" s="82">
        <f>IF(ISERROR(I142),0,I142)</f>
        <v>0</v>
      </c>
      <c r="J143" s="29"/>
      <c r="K143" s="29"/>
      <c r="L143" s="29"/>
      <c r="M143" s="29"/>
    </row>
    <row r="144" spans="2:13" ht="12.75">
      <c r="B144" s="29"/>
      <c r="C144" s="45"/>
      <c r="D144" s="163"/>
      <c r="E144" s="163"/>
      <c r="F144" s="37"/>
      <c r="G144" s="44"/>
      <c r="H144" s="45"/>
      <c r="I144" s="36"/>
      <c r="J144" s="29"/>
      <c r="K144" s="29"/>
      <c r="L144" s="29"/>
      <c r="M144" s="29"/>
    </row>
    <row r="145" spans="2:13" ht="12.75">
      <c r="B145" s="29"/>
      <c r="C145" s="95"/>
      <c r="D145" s="95"/>
      <c r="E145" s="95"/>
      <c r="F145" s="98"/>
      <c r="G145" s="98"/>
      <c r="H145" s="29"/>
      <c r="I145" s="29"/>
      <c r="J145" s="29"/>
      <c r="K145" s="29"/>
      <c r="L145" s="29"/>
      <c r="M145" s="29"/>
    </row>
    <row r="146" spans="2:13" ht="12.75" customHeight="1">
      <c r="B146" s="29"/>
      <c r="C146" s="46">
        <f>C120</f>
        <v>14129.64</v>
      </c>
      <c r="D146" s="44" t="s">
        <v>133</v>
      </c>
      <c r="E146" s="44">
        <v>5</v>
      </c>
      <c r="F146" s="45"/>
      <c r="G146" s="44"/>
      <c r="H146" s="45"/>
      <c r="I146" s="36"/>
      <c r="J146" s="29"/>
      <c r="K146" s="29"/>
      <c r="L146" s="29"/>
      <c r="M146" s="29"/>
    </row>
    <row r="147" spans="2:13" ht="12.75">
      <c r="B147" s="29"/>
      <c r="C147" s="44"/>
      <c r="D147" s="45"/>
      <c r="E147" s="36"/>
      <c r="F147" s="24"/>
      <c r="G147" s="44"/>
      <c r="H147" s="45"/>
      <c r="I147" s="36"/>
      <c r="J147" s="29"/>
      <c r="K147" s="29"/>
      <c r="L147" s="29"/>
      <c r="M147" s="29"/>
    </row>
    <row r="148" spans="2:13" ht="12.75">
      <c r="B148" s="29"/>
      <c r="C148" s="42"/>
      <c r="D148" s="38"/>
      <c r="E148" s="38"/>
      <c r="F148" s="38"/>
      <c r="G148" s="38"/>
      <c r="H148" s="47"/>
      <c r="I148" s="47"/>
      <c r="J148" s="29"/>
      <c r="K148" s="29"/>
      <c r="L148" s="29"/>
      <c r="M148" s="29"/>
    </row>
    <row r="149" spans="2:13" ht="12.75" customHeight="1">
      <c r="B149" s="29"/>
      <c r="C149" s="48">
        <f>C146</f>
        <v>14129.64</v>
      </c>
      <c r="D149" s="48" t="e">
        <f>VLOOKUP(C149,C132:E140,1)</f>
        <v>#N/A</v>
      </c>
      <c r="E149" s="49" t="e">
        <f>C149-D149</f>
        <v>#N/A</v>
      </c>
      <c r="F149" s="50" t="e">
        <f>VLOOKUP(C149,$C132:$D140,2)</f>
        <v>#N/A</v>
      </c>
      <c r="G149" s="48" t="e">
        <f>VLOOKUP(C149,$C132:$E140,3)</f>
        <v>#N/A</v>
      </c>
      <c r="H149" s="48" t="e">
        <f>ROUND((E149*F149/100)+G149,2)</f>
        <v>#N/A</v>
      </c>
      <c r="I149" s="51" t="e">
        <f>ROUND(H149*98.5%,2)</f>
        <v>#N/A</v>
      </c>
      <c r="J149" s="29"/>
      <c r="K149" s="29"/>
      <c r="L149" s="29"/>
      <c r="M149" s="29"/>
    </row>
    <row r="150" spans="2:13" ht="12.75">
      <c r="B150" s="29"/>
      <c r="C150" s="47"/>
      <c r="D150" s="47"/>
      <c r="E150" s="47"/>
      <c r="F150" s="47"/>
      <c r="G150" s="47"/>
      <c r="H150" s="47"/>
      <c r="I150" s="47"/>
      <c r="J150" s="29"/>
      <c r="K150" s="29"/>
      <c r="L150" s="29"/>
      <c r="M150" s="29"/>
    </row>
    <row r="151" spans="2:13" ht="12.75" customHeight="1">
      <c r="B151" s="29"/>
      <c r="C151" s="47"/>
      <c r="D151" s="47"/>
      <c r="E151" s="47"/>
      <c r="F151" s="47"/>
      <c r="G151" s="47"/>
      <c r="H151" s="47"/>
      <c r="I151" s="47"/>
      <c r="J151" s="29"/>
      <c r="K151" s="29"/>
      <c r="L151" s="29"/>
      <c r="M151" s="29"/>
    </row>
    <row r="152" spans="2:13" ht="12.75">
      <c r="B152" s="29"/>
      <c r="C152" s="82">
        <f>IF(ISERROR(I149),0,I149)</f>
        <v>0</v>
      </c>
      <c r="D152" s="47" t="s">
        <v>14</v>
      </c>
      <c r="E152" s="47"/>
      <c r="F152" s="47"/>
      <c r="G152" s="47"/>
      <c r="H152" s="47"/>
      <c r="I152" s="47"/>
      <c r="J152" s="29"/>
      <c r="K152" s="29"/>
      <c r="L152" s="29"/>
      <c r="M152" s="29"/>
    </row>
    <row r="153" spans="2:13" ht="12.75">
      <c r="B153" s="29"/>
      <c r="C153" s="29"/>
      <c r="D153" s="29"/>
      <c r="E153" s="29"/>
      <c r="F153" s="29"/>
      <c r="G153" s="29"/>
      <c r="H153" s="29"/>
      <c r="I153" s="29"/>
      <c r="J153" s="29"/>
      <c r="K153" s="29"/>
      <c r="L153" s="29"/>
      <c r="M153" s="29"/>
    </row>
    <row r="154" spans="2:13" ht="12.75">
      <c r="B154" s="29"/>
      <c r="C154" s="29"/>
      <c r="D154" s="29"/>
      <c r="E154" s="29"/>
      <c r="F154" s="29"/>
      <c r="G154" s="29"/>
      <c r="H154" s="29"/>
      <c r="I154" s="29"/>
      <c r="J154" s="29"/>
      <c r="K154" s="29"/>
      <c r="L154" s="29"/>
      <c r="M154" s="29"/>
    </row>
    <row r="155" spans="2:13" ht="12.75">
      <c r="B155" s="29"/>
      <c r="C155" s="29"/>
      <c r="D155" s="29"/>
      <c r="E155" s="29"/>
      <c r="F155" s="29"/>
      <c r="G155" s="29"/>
      <c r="H155" s="29"/>
      <c r="I155" s="29"/>
      <c r="J155" s="29"/>
      <c r="K155" s="29"/>
      <c r="L155" s="29"/>
      <c r="M155" s="29"/>
    </row>
    <row r="156" spans="2:13" ht="15">
      <c r="B156" s="29"/>
      <c r="C156" s="156" t="s">
        <v>134</v>
      </c>
      <c r="D156" s="157"/>
      <c r="E156" s="159" t="s">
        <v>135</v>
      </c>
      <c r="F156" s="159"/>
      <c r="G156" s="47"/>
      <c r="H156" s="29"/>
      <c r="I156" s="29"/>
      <c r="J156" s="29"/>
      <c r="K156" s="29"/>
      <c r="L156" s="29"/>
      <c r="M156" s="29"/>
    </row>
    <row r="157" spans="2:13" ht="15">
      <c r="B157" s="29"/>
      <c r="C157" s="104" t="s">
        <v>14</v>
      </c>
      <c r="D157" s="104" t="s">
        <v>133</v>
      </c>
      <c r="E157" s="158">
        <f>DATA!I10</f>
        <v>2</v>
      </c>
      <c r="F157" s="159"/>
      <c r="G157" s="47"/>
      <c r="H157" s="29"/>
      <c r="I157" s="29"/>
      <c r="J157" s="29"/>
      <c r="K157" s="29"/>
      <c r="L157" s="29"/>
      <c r="M157" s="29"/>
    </row>
    <row r="158" spans="2:13" ht="12.75">
      <c r="B158" s="29"/>
      <c r="C158" s="102">
        <v>0</v>
      </c>
      <c r="D158" s="103">
        <f>C23</f>
        <v>771.59</v>
      </c>
      <c r="E158" s="160">
        <f>VLOOKUP(E157,C158:D163,2)</f>
        <v>377.59</v>
      </c>
      <c r="F158" s="161"/>
      <c r="G158" s="105"/>
      <c r="H158" s="29"/>
      <c r="I158" s="29"/>
      <c r="J158" s="29"/>
      <c r="K158" s="29"/>
      <c r="L158" s="29"/>
      <c r="M158" s="29"/>
    </row>
    <row r="159" spans="2:13" ht="12.75">
      <c r="B159" s="29"/>
      <c r="C159" s="101">
        <v>1</v>
      </c>
      <c r="D159" s="103">
        <f>C49</f>
        <v>574.59</v>
      </c>
      <c r="E159" s="47"/>
      <c r="F159" s="47"/>
      <c r="G159" s="105"/>
      <c r="H159" s="29"/>
      <c r="I159" s="29"/>
      <c r="J159" s="29"/>
      <c r="K159" s="29"/>
      <c r="L159" s="29"/>
      <c r="M159" s="29"/>
    </row>
    <row r="160" spans="2:13" ht="12.75">
      <c r="B160" s="29"/>
      <c r="C160" s="101">
        <v>2</v>
      </c>
      <c r="D160" s="103">
        <f>C75</f>
        <v>377.59</v>
      </c>
      <c r="E160" s="47"/>
      <c r="F160" s="47"/>
      <c r="G160" s="105"/>
      <c r="H160" s="29"/>
      <c r="I160" s="29"/>
      <c r="J160" s="29"/>
      <c r="K160" s="29"/>
      <c r="L160" s="29"/>
      <c r="M160" s="29"/>
    </row>
    <row r="161" spans="2:13" ht="12.75">
      <c r="B161" s="29"/>
      <c r="C161" s="101">
        <v>3</v>
      </c>
      <c r="D161" s="103">
        <f>C100</f>
        <v>0</v>
      </c>
      <c r="E161" s="47"/>
      <c r="F161" s="47"/>
      <c r="G161" s="105"/>
      <c r="H161" s="29"/>
      <c r="I161" s="29"/>
      <c r="J161" s="29"/>
      <c r="K161" s="29"/>
      <c r="L161" s="29"/>
      <c r="M161" s="29"/>
    </row>
    <row r="162" spans="2:13" ht="12.75">
      <c r="B162" s="29"/>
      <c r="C162" s="101">
        <v>4</v>
      </c>
      <c r="D162" s="103">
        <f>C126</f>
        <v>771.59</v>
      </c>
      <c r="E162" s="47"/>
      <c r="F162" s="47"/>
      <c r="G162" s="105"/>
      <c r="H162" s="29"/>
      <c r="I162" s="29"/>
      <c r="J162" s="29"/>
      <c r="K162" s="29"/>
      <c r="L162" s="29"/>
      <c r="M162" s="29"/>
    </row>
    <row r="163" spans="2:13" ht="12.75">
      <c r="B163" s="29"/>
      <c r="C163" s="101">
        <v>5</v>
      </c>
      <c r="D163" s="103">
        <f>C152</f>
        <v>0</v>
      </c>
      <c r="E163" s="47"/>
      <c r="F163" s="47"/>
      <c r="G163" s="105"/>
      <c r="H163" s="29"/>
      <c r="I163" s="29"/>
      <c r="J163" s="29"/>
      <c r="K163" s="29"/>
      <c r="L163" s="29"/>
      <c r="M163" s="29"/>
    </row>
    <row r="164" spans="2:13" ht="12.75">
      <c r="B164" s="29"/>
      <c r="C164" s="100"/>
      <c r="D164" s="101"/>
      <c r="E164" s="47"/>
      <c r="F164" s="29"/>
      <c r="G164" s="31"/>
      <c r="H164" s="29"/>
      <c r="I164" s="29"/>
      <c r="J164" s="29"/>
      <c r="K164" s="29"/>
      <c r="L164" s="29"/>
      <c r="M164" s="29"/>
    </row>
    <row r="165" spans="2:13" ht="12.75">
      <c r="B165" s="29"/>
      <c r="C165" s="47"/>
      <c r="D165" s="47"/>
      <c r="E165" s="47"/>
      <c r="F165" s="29"/>
      <c r="G165" s="29"/>
      <c r="H165" s="29"/>
      <c r="I165" s="29"/>
      <c r="J165" s="29"/>
      <c r="K165" s="29"/>
      <c r="L165" s="29"/>
      <c r="M165" s="29"/>
    </row>
    <row r="166" spans="2:13" ht="12.75">
      <c r="B166" s="29"/>
      <c r="C166" s="47"/>
      <c r="D166" s="47"/>
      <c r="E166" s="47"/>
      <c r="F166" s="29"/>
      <c r="G166" s="29"/>
      <c r="H166" s="29"/>
      <c r="I166" s="29"/>
      <c r="J166" s="29"/>
      <c r="K166" s="29"/>
      <c r="L166" s="29"/>
      <c r="M166" s="29"/>
    </row>
    <row r="167" spans="2:75" ht="15">
      <c r="B167" s="29"/>
      <c r="C167" s="156" t="s">
        <v>134</v>
      </c>
      <c r="D167" s="157"/>
      <c r="E167" s="108"/>
      <c r="F167" s="159" t="s">
        <v>135</v>
      </c>
      <c r="G167" s="159"/>
      <c r="H167" s="159" t="s">
        <v>135</v>
      </c>
      <c r="I167" s="159"/>
      <c r="J167" s="29"/>
      <c r="K167" s="29"/>
      <c r="L167" s="29"/>
      <c r="BW167" s="54"/>
    </row>
    <row r="168" spans="2:75" ht="15">
      <c r="B168" s="29"/>
      <c r="C168" s="104" t="s">
        <v>133</v>
      </c>
      <c r="D168" s="104" t="s">
        <v>148</v>
      </c>
      <c r="E168" s="109" t="s">
        <v>149</v>
      </c>
      <c r="F168" s="158">
        <f>DATA!P6</f>
        <v>2</v>
      </c>
      <c r="G168" s="159"/>
      <c r="H168" s="158">
        <f>F168</f>
        <v>2</v>
      </c>
      <c r="I168" s="159"/>
      <c r="J168" s="29"/>
      <c r="K168" s="29"/>
      <c r="L168" s="29"/>
      <c r="BW168" s="54"/>
    </row>
    <row r="169" spans="2:75" ht="12.75">
      <c r="B169" s="29"/>
      <c r="C169" s="102">
        <v>0</v>
      </c>
      <c r="D169" s="103">
        <f>H14</f>
        <v>782.68</v>
      </c>
      <c r="E169" s="103">
        <f>I14</f>
        <v>770.94</v>
      </c>
      <c r="F169" s="160">
        <f>VLOOKUP(F168,C169:D174,2)</f>
        <v>382.68</v>
      </c>
      <c r="G169" s="161"/>
      <c r="H169" s="160">
        <f>VLOOKUP(H168,C169:E174,3)</f>
        <v>376.94</v>
      </c>
      <c r="I169" s="161"/>
      <c r="J169" s="29"/>
      <c r="K169" s="29"/>
      <c r="L169" s="29"/>
      <c r="BW169" s="54"/>
    </row>
    <row r="170" spans="2:13" ht="12.75">
      <c r="B170" s="29"/>
      <c r="C170" s="101">
        <v>1</v>
      </c>
      <c r="D170" s="103">
        <f>H40</f>
        <v>582.68</v>
      </c>
      <c r="E170" s="103">
        <f>I40</f>
        <v>573.94</v>
      </c>
      <c r="F170" s="47"/>
      <c r="G170" s="29"/>
      <c r="H170" s="29"/>
      <c r="I170" s="29"/>
      <c r="J170" s="29"/>
      <c r="K170" s="29"/>
      <c r="L170" s="29"/>
      <c r="M170" s="29"/>
    </row>
    <row r="171" spans="2:13" ht="12.75">
      <c r="B171" s="29"/>
      <c r="C171" s="101">
        <v>2</v>
      </c>
      <c r="D171" s="103">
        <f>H66</f>
        <v>382.68</v>
      </c>
      <c r="E171" s="103">
        <f>I66</f>
        <v>376.94</v>
      </c>
      <c r="F171" s="47"/>
      <c r="G171" s="29"/>
      <c r="H171" s="29"/>
      <c r="I171" s="29"/>
      <c r="J171" s="29"/>
      <c r="K171" s="29"/>
      <c r="L171" s="29"/>
      <c r="M171" s="29"/>
    </row>
    <row r="172" spans="2:13" ht="12.75">
      <c r="B172" s="29"/>
      <c r="C172" s="101">
        <v>3</v>
      </c>
      <c r="D172" s="103">
        <f>H91</f>
        <v>0</v>
      </c>
      <c r="E172" s="103">
        <f>I91</f>
        <v>0</v>
      </c>
      <c r="F172" s="47"/>
      <c r="G172" s="29"/>
      <c r="H172" s="29"/>
      <c r="I172" s="29"/>
      <c r="J172" s="29"/>
      <c r="K172" s="29"/>
      <c r="L172" s="29"/>
      <c r="M172" s="29"/>
    </row>
    <row r="173" spans="2:13" ht="12.75">
      <c r="B173" s="29"/>
      <c r="C173" s="101">
        <v>4</v>
      </c>
      <c r="D173" s="103">
        <f>H117</f>
        <v>0</v>
      </c>
      <c r="E173" s="103">
        <f>I117</f>
        <v>0</v>
      </c>
      <c r="F173" s="47"/>
      <c r="G173" s="29"/>
      <c r="H173" s="29"/>
      <c r="I173" s="29"/>
      <c r="J173" s="29"/>
      <c r="K173" s="29"/>
      <c r="L173" s="29"/>
      <c r="M173" s="29"/>
    </row>
    <row r="174" spans="2:13" ht="12.75">
      <c r="B174" s="29"/>
      <c r="C174" s="101">
        <v>5</v>
      </c>
      <c r="D174" s="103">
        <f>H143</f>
        <v>0</v>
      </c>
      <c r="E174" s="103">
        <f>I143</f>
        <v>0</v>
      </c>
      <c r="F174" s="47"/>
      <c r="G174" s="29"/>
      <c r="H174" s="29"/>
      <c r="I174" s="29"/>
      <c r="J174" s="29"/>
      <c r="K174" s="29"/>
      <c r="L174" s="29"/>
      <c r="M174" s="29"/>
    </row>
    <row r="175" spans="2:13" ht="12.75">
      <c r="B175" s="29"/>
      <c r="C175" s="29"/>
      <c r="D175" s="29"/>
      <c r="E175" s="29"/>
      <c r="F175" s="29"/>
      <c r="G175" s="29"/>
      <c r="H175" s="29"/>
      <c r="I175" s="29"/>
      <c r="J175" s="29"/>
      <c r="K175" s="29"/>
      <c r="L175" s="29"/>
      <c r="M175" s="29"/>
    </row>
    <row r="176" spans="2:13" ht="12.75">
      <c r="B176" s="29"/>
      <c r="C176" s="29"/>
      <c r="D176" s="29"/>
      <c r="E176" s="29"/>
      <c r="F176" s="29"/>
      <c r="G176" s="29"/>
      <c r="H176" s="29"/>
      <c r="I176" s="29"/>
      <c r="J176" s="29"/>
      <c r="K176" s="29"/>
      <c r="L176" s="29"/>
      <c r="M176" s="29"/>
    </row>
    <row r="177" spans="2:13" ht="12.75">
      <c r="B177" s="29"/>
      <c r="C177" s="29"/>
      <c r="D177" s="29"/>
      <c r="E177" s="29"/>
      <c r="F177" s="29"/>
      <c r="G177" s="29"/>
      <c r="H177" s="29"/>
      <c r="I177" s="29"/>
      <c r="J177" s="29"/>
      <c r="K177" s="29"/>
      <c r="L177" s="29"/>
      <c r="M177" s="29"/>
    </row>
    <row r="178" spans="2:13" ht="12.75">
      <c r="B178" s="29"/>
      <c r="C178" s="29"/>
      <c r="D178" s="29"/>
      <c r="E178" s="29"/>
      <c r="F178" s="29"/>
      <c r="G178" s="29"/>
      <c r="H178" s="29"/>
      <c r="I178" s="29"/>
      <c r="J178" s="29"/>
      <c r="K178" s="29"/>
      <c r="L178" s="29"/>
      <c r="M178" s="29"/>
    </row>
    <row r="179" spans="2:13" ht="12.75">
      <c r="B179" s="29"/>
      <c r="C179" s="29"/>
      <c r="D179" s="29"/>
      <c r="E179" s="29"/>
      <c r="F179" s="29"/>
      <c r="G179" s="29"/>
      <c r="H179" s="29"/>
      <c r="I179" s="29"/>
      <c r="J179" s="29"/>
      <c r="K179" s="29"/>
      <c r="L179" s="29"/>
      <c r="M179" s="29"/>
    </row>
    <row r="180" spans="2:13" ht="12.75">
      <c r="B180" s="29"/>
      <c r="C180" s="29"/>
      <c r="D180" s="29"/>
      <c r="E180" s="29"/>
      <c r="F180" s="29"/>
      <c r="G180" s="29"/>
      <c r="H180" s="29"/>
      <c r="I180" s="29"/>
      <c r="J180" s="29"/>
      <c r="K180" s="29"/>
      <c r="L180" s="29"/>
      <c r="M180" s="29"/>
    </row>
    <row r="181" spans="2:13" ht="12.75">
      <c r="B181" s="29"/>
      <c r="C181" s="29"/>
      <c r="D181" s="29"/>
      <c r="E181" s="29"/>
      <c r="F181" s="29"/>
      <c r="G181" s="29"/>
      <c r="H181" s="29"/>
      <c r="I181" s="29"/>
      <c r="J181" s="29"/>
      <c r="K181" s="29"/>
      <c r="L181" s="29"/>
      <c r="M181" s="29"/>
    </row>
    <row r="182" spans="2:13" ht="12.75">
      <c r="B182" s="29"/>
      <c r="C182" s="29"/>
      <c r="D182" s="29"/>
      <c r="E182" s="29"/>
      <c r="F182" s="29"/>
      <c r="G182" s="29"/>
      <c r="H182" s="29"/>
      <c r="I182" s="29"/>
      <c r="J182" s="29"/>
      <c r="K182" s="29"/>
      <c r="L182" s="29"/>
      <c r="M182" s="29"/>
    </row>
    <row r="183" spans="2:13" ht="12.75">
      <c r="B183" s="29"/>
      <c r="C183" s="29"/>
      <c r="D183" s="29"/>
      <c r="E183" s="29"/>
      <c r="F183" s="29"/>
      <c r="G183" s="29"/>
      <c r="H183" s="29"/>
      <c r="I183" s="29"/>
      <c r="J183" s="29"/>
      <c r="K183" s="29"/>
      <c r="L183" s="29"/>
      <c r="M183" s="29"/>
    </row>
    <row r="184" spans="2:13" ht="12.75">
      <c r="B184" s="29"/>
      <c r="C184" s="29"/>
      <c r="D184" s="29"/>
      <c r="E184" s="29"/>
      <c r="F184" s="29"/>
      <c r="G184" s="29"/>
      <c r="H184" s="29"/>
      <c r="I184" s="29"/>
      <c r="J184" s="29"/>
      <c r="K184" s="29"/>
      <c r="L184" s="29"/>
      <c r="M184" s="29"/>
    </row>
    <row r="185" spans="2:13" ht="12.75">
      <c r="B185" s="29"/>
      <c r="C185" s="29"/>
      <c r="D185" s="29"/>
      <c r="E185" s="29"/>
      <c r="F185" s="29"/>
      <c r="G185" s="29"/>
      <c r="H185" s="29"/>
      <c r="I185" s="29"/>
      <c r="J185" s="29"/>
      <c r="K185" s="29"/>
      <c r="L185" s="29"/>
      <c r="M185" s="29"/>
    </row>
    <row r="186" spans="2:13" ht="12.75">
      <c r="B186" s="29"/>
      <c r="C186" s="29"/>
      <c r="D186" s="29"/>
      <c r="E186" s="29"/>
      <c r="F186" s="29"/>
      <c r="G186" s="29"/>
      <c r="H186" s="29"/>
      <c r="I186" s="29"/>
      <c r="J186" s="29"/>
      <c r="K186" s="29"/>
      <c r="L186" s="29"/>
      <c r="M186" s="29"/>
    </row>
    <row r="187" spans="2:13" ht="12.75">
      <c r="B187" s="29"/>
      <c r="C187" s="29"/>
      <c r="D187" s="29"/>
      <c r="E187" s="29"/>
      <c r="F187" s="29"/>
      <c r="G187" s="29"/>
      <c r="H187" s="29"/>
      <c r="I187" s="29"/>
      <c r="J187" s="29"/>
      <c r="K187" s="29"/>
      <c r="L187" s="29"/>
      <c r="M187" s="29"/>
    </row>
    <row r="188" spans="2:13" ht="12.75">
      <c r="B188" s="29"/>
      <c r="C188" s="29"/>
      <c r="D188" s="29"/>
      <c r="E188" s="29"/>
      <c r="F188" s="29"/>
      <c r="G188" s="29"/>
      <c r="H188" s="29"/>
      <c r="I188" s="29"/>
      <c r="J188" s="29"/>
      <c r="K188" s="29"/>
      <c r="L188" s="29"/>
      <c r="M188" s="29"/>
    </row>
    <row r="189" spans="2:13" ht="12.75">
      <c r="B189" s="29"/>
      <c r="C189" s="29"/>
      <c r="D189" s="29"/>
      <c r="E189" s="29"/>
      <c r="F189" s="29"/>
      <c r="G189" s="29"/>
      <c r="H189" s="29"/>
      <c r="I189" s="29"/>
      <c r="J189" s="29"/>
      <c r="K189" s="29"/>
      <c r="L189" s="29"/>
      <c r="M189" s="29"/>
    </row>
    <row r="190" spans="2:13" ht="12.75">
      <c r="B190" s="29"/>
      <c r="C190" s="29"/>
      <c r="D190" s="29"/>
      <c r="E190" s="29"/>
      <c r="F190" s="29"/>
      <c r="G190" s="29"/>
      <c r="H190" s="29"/>
      <c r="I190" s="29"/>
      <c r="J190" s="29"/>
      <c r="K190" s="29"/>
      <c r="L190" s="29"/>
      <c r="M190" s="29"/>
    </row>
    <row r="191" spans="2:13" ht="12.75">
      <c r="B191" s="29"/>
      <c r="C191" s="29"/>
      <c r="D191" s="29"/>
      <c r="E191" s="29"/>
      <c r="F191" s="29"/>
      <c r="G191" s="29"/>
      <c r="H191" s="29"/>
      <c r="I191" s="29"/>
      <c r="J191" s="29"/>
      <c r="K191" s="29"/>
      <c r="L191" s="29"/>
      <c r="M191" s="29"/>
    </row>
    <row r="192" spans="2:13" ht="12.75">
      <c r="B192" s="29"/>
      <c r="C192" s="29"/>
      <c r="D192" s="29"/>
      <c r="E192" s="29"/>
      <c r="F192" s="29"/>
      <c r="G192" s="29"/>
      <c r="H192" s="29"/>
      <c r="I192" s="29"/>
      <c r="J192" s="29"/>
      <c r="K192" s="29"/>
      <c r="L192" s="29"/>
      <c r="M192" s="29"/>
    </row>
    <row r="193" spans="2:13" ht="12.75">
      <c r="B193" s="29"/>
      <c r="C193" s="29"/>
      <c r="D193" s="29"/>
      <c r="E193" s="29"/>
      <c r="F193" s="29"/>
      <c r="G193" s="29"/>
      <c r="H193" s="29"/>
      <c r="I193" s="29"/>
      <c r="J193" s="29"/>
      <c r="K193" s="29"/>
      <c r="L193" s="29"/>
      <c r="M193" s="29"/>
    </row>
    <row r="194" spans="2:13" ht="12.75">
      <c r="B194" s="29"/>
      <c r="C194" s="29"/>
      <c r="D194" s="29"/>
      <c r="E194" s="29"/>
      <c r="F194" s="29"/>
      <c r="G194" s="29"/>
      <c r="H194" s="29"/>
      <c r="I194" s="29"/>
      <c r="J194" s="29"/>
      <c r="K194" s="29"/>
      <c r="L194" s="29"/>
      <c r="M194" s="29"/>
    </row>
    <row r="195" spans="2:13" ht="12.75">
      <c r="B195" s="29"/>
      <c r="C195" s="29"/>
      <c r="D195" s="29"/>
      <c r="E195" s="29"/>
      <c r="F195" s="29"/>
      <c r="G195" s="29"/>
      <c r="H195" s="29"/>
      <c r="I195" s="29"/>
      <c r="J195" s="29"/>
      <c r="K195" s="29"/>
      <c r="L195" s="29"/>
      <c r="M195" s="29"/>
    </row>
    <row r="196" spans="2:13" ht="12.75">
      <c r="B196" s="29"/>
      <c r="C196" s="29"/>
      <c r="D196" s="29"/>
      <c r="E196" s="29"/>
      <c r="F196" s="29"/>
      <c r="G196" s="29"/>
      <c r="H196" s="29"/>
      <c r="I196" s="29"/>
      <c r="J196" s="29"/>
      <c r="K196" s="29"/>
      <c r="L196" s="29"/>
      <c r="M196" s="29"/>
    </row>
    <row r="197" spans="2:13" ht="12.75">
      <c r="B197" s="29"/>
      <c r="C197" s="29"/>
      <c r="D197" s="29"/>
      <c r="E197" s="29"/>
      <c r="F197" s="29"/>
      <c r="G197" s="29"/>
      <c r="H197" s="29"/>
      <c r="I197" s="29"/>
      <c r="J197" s="29"/>
      <c r="K197" s="29"/>
      <c r="L197" s="29"/>
      <c r="M197" s="29"/>
    </row>
    <row r="198" spans="2:13" ht="12.75">
      <c r="B198" s="29"/>
      <c r="C198" s="29"/>
      <c r="D198" s="29"/>
      <c r="E198" s="29"/>
      <c r="F198" s="29"/>
      <c r="G198" s="29"/>
      <c r="H198" s="29"/>
      <c r="I198" s="29"/>
      <c r="J198" s="29"/>
      <c r="K198" s="29"/>
      <c r="L198" s="29"/>
      <c r="M198" s="29"/>
    </row>
    <row r="199" spans="2:13" ht="12.75">
      <c r="B199" s="29"/>
      <c r="C199" s="29"/>
      <c r="D199" s="29"/>
      <c r="E199" s="29"/>
      <c r="F199" s="29"/>
      <c r="G199" s="29"/>
      <c r="H199" s="29"/>
      <c r="I199" s="29"/>
      <c r="J199" s="29"/>
      <c r="K199" s="29"/>
      <c r="L199" s="29"/>
      <c r="M199" s="29"/>
    </row>
    <row r="200" spans="2:13" ht="12.75">
      <c r="B200" s="29"/>
      <c r="C200" s="29"/>
      <c r="D200" s="29"/>
      <c r="E200" s="29"/>
      <c r="F200" s="29"/>
      <c r="G200" s="29"/>
      <c r="H200" s="29"/>
      <c r="I200" s="29"/>
      <c r="J200" s="29"/>
      <c r="K200" s="29"/>
      <c r="L200" s="29"/>
      <c r="M200" s="29"/>
    </row>
    <row r="201" spans="2:13" ht="12.75">
      <c r="B201" s="29"/>
      <c r="C201" s="29"/>
      <c r="D201" s="29"/>
      <c r="E201" s="29"/>
      <c r="F201" s="29"/>
      <c r="G201" s="29"/>
      <c r="H201" s="29"/>
      <c r="I201" s="29"/>
      <c r="J201" s="29"/>
      <c r="K201" s="29"/>
      <c r="L201" s="29"/>
      <c r="M201" s="29"/>
    </row>
    <row r="202" spans="2:13" ht="12.75">
      <c r="B202" s="29"/>
      <c r="C202" s="29"/>
      <c r="D202" s="29"/>
      <c r="E202" s="29"/>
      <c r="F202" s="29"/>
      <c r="G202" s="29"/>
      <c r="H202" s="29"/>
      <c r="I202" s="29"/>
      <c r="J202" s="29"/>
      <c r="K202" s="29"/>
      <c r="L202" s="29"/>
      <c r="M202" s="29"/>
    </row>
    <row r="203" spans="2:13" ht="12.75">
      <c r="B203" s="29"/>
      <c r="C203" s="29"/>
      <c r="D203" s="29"/>
      <c r="E203" s="29"/>
      <c r="F203" s="29"/>
      <c r="G203" s="29"/>
      <c r="H203" s="29"/>
      <c r="I203" s="29"/>
      <c r="J203" s="29"/>
      <c r="K203" s="29"/>
      <c r="L203" s="29"/>
      <c r="M203" s="29"/>
    </row>
    <row r="204" spans="2:13" ht="12.75">
      <c r="B204" s="29"/>
      <c r="C204" s="29"/>
      <c r="D204" s="29"/>
      <c r="E204" s="29"/>
      <c r="F204" s="29"/>
      <c r="G204" s="29"/>
      <c r="H204" s="29"/>
      <c r="I204" s="29"/>
      <c r="J204" s="29"/>
      <c r="K204" s="29"/>
      <c r="L204" s="29"/>
      <c r="M204" s="29"/>
    </row>
    <row r="205" spans="2:13" ht="12.75">
      <c r="B205" s="29"/>
      <c r="C205" s="29"/>
      <c r="D205" s="29"/>
      <c r="E205" s="29"/>
      <c r="F205" s="29"/>
      <c r="G205" s="29"/>
      <c r="H205" s="29"/>
      <c r="I205" s="29"/>
      <c r="J205" s="29"/>
      <c r="K205" s="29"/>
      <c r="L205" s="29"/>
      <c r="M205" s="29"/>
    </row>
    <row r="206" spans="2:13" ht="12.75">
      <c r="B206" s="29"/>
      <c r="C206" s="29"/>
      <c r="D206" s="29"/>
      <c r="E206" s="29"/>
      <c r="F206" s="29"/>
      <c r="G206" s="29"/>
      <c r="H206" s="29"/>
      <c r="I206" s="29"/>
      <c r="J206" s="29"/>
      <c r="K206" s="29"/>
      <c r="L206" s="29"/>
      <c r="M206" s="29"/>
    </row>
    <row r="207" spans="2:13" ht="12.75">
      <c r="B207" s="29"/>
      <c r="C207" s="29"/>
      <c r="D207" s="29"/>
      <c r="E207" s="29"/>
      <c r="F207" s="29"/>
      <c r="G207" s="29"/>
      <c r="H207" s="29"/>
      <c r="I207" s="29"/>
      <c r="J207" s="29"/>
      <c r="K207" s="29"/>
      <c r="L207" s="29"/>
      <c r="M207" s="29"/>
    </row>
    <row r="208" spans="2:13" ht="12.75">
      <c r="B208" s="29"/>
      <c r="C208" s="29"/>
      <c r="D208" s="29"/>
      <c r="E208" s="29"/>
      <c r="F208" s="29"/>
      <c r="G208" s="29"/>
      <c r="H208" s="29"/>
      <c r="I208" s="29"/>
      <c r="J208" s="29"/>
      <c r="K208" s="29"/>
      <c r="L208" s="29"/>
      <c r="M208" s="29"/>
    </row>
    <row r="209" spans="2:13" ht="12.75">
      <c r="B209" s="29"/>
      <c r="C209" s="29"/>
      <c r="D209" s="29"/>
      <c r="E209" s="29"/>
      <c r="F209" s="29"/>
      <c r="G209" s="29"/>
      <c r="H209" s="29"/>
      <c r="I209" s="29"/>
      <c r="J209" s="29"/>
      <c r="K209" s="29"/>
      <c r="L209" s="29"/>
      <c r="M209" s="29"/>
    </row>
    <row r="210" spans="2:13" ht="12.75">
      <c r="B210" s="29"/>
      <c r="C210" s="29"/>
      <c r="D210" s="29"/>
      <c r="E210" s="29"/>
      <c r="F210" s="29"/>
      <c r="G210" s="29"/>
      <c r="H210" s="29"/>
      <c r="I210" s="29"/>
      <c r="J210" s="29"/>
      <c r="K210" s="29"/>
      <c r="L210" s="29"/>
      <c r="M210" s="29"/>
    </row>
    <row r="211" spans="2:13" ht="12.75">
      <c r="B211" s="29"/>
      <c r="C211" s="29"/>
      <c r="D211" s="29"/>
      <c r="E211" s="29"/>
      <c r="F211" s="29"/>
      <c r="G211" s="29"/>
      <c r="H211" s="29"/>
      <c r="I211" s="29"/>
      <c r="J211" s="29"/>
      <c r="K211" s="29"/>
      <c r="L211" s="29"/>
      <c r="M211" s="29"/>
    </row>
    <row r="212" spans="2:13" ht="12.75">
      <c r="B212" s="29"/>
      <c r="C212" s="29"/>
      <c r="D212" s="29"/>
      <c r="E212" s="29"/>
      <c r="F212" s="29"/>
      <c r="G212" s="29"/>
      <c r="H212" s="29"/>
      <c r="I212" s="29"/>
      <c r="J212" s="29"/>
      <c r="K212" s="29"/>
      <c r="L212" s="29"/>
      <c r="M212" s="29"/>
    </row>
    <row r="213" spans="2:13" ht="12.75">
      <c r="B213" s="29"/>
      <c r="C213" s="29"/>
      <c r="D213" s="29"/>
      <c r="E213" s="29"/>
      <c r="F213" s="29"/>
      <c r="G213" s="29"/>
      <c r="H213" s="29"/>
      <c r="I213" s="29"/>
      <c r="J213" s="29"/>
      <c r="K213" s="29"/>
      <c r="L213" s="29"/>
      <c r="M213" s="29"/>
    </row>
    <row r="214" spans="2:13" ht="12.75">
      <c r="B214" s="29"/>
      <c r="C214" s="29"/>
      <c r="D214" s="29"/>
      <c r="E214" s="29"/>
      <c r="F214" s="29"/>
      <c r="G214" s="29"/>
      <c r="H214" s="29"/>
      <c r="I214" s="29"/>
      <c r="J214" s="29"/>
      <c r="K214" s="29"/>
      <c r="L214" s="29"/>
      <c r="M214" s="29"/>
    </row>
    <row r="215" spans="2:13" ht="12.75">
      <c r="B215" s="29"/>
      <c r="C215" s="29"/>
      <c r="D215" s="29"/>
      <c r="E215" s="29"/>
      <c r="F215" s="29"/>
      <c r="G215" s="29"/>
      <c r="H215" s="29"/>
      <c r="I215" s="29"/>
      <c r="J215" s="29"/>
      <c r="K215" s="29"/>
      <c r="L215" s="29"/>
      <c r="M215" s="29"/>
    </row>
    <row r="216" spans="2:13" ht="12.75">
      <c r="B216" s="29"/>
      <c r="C216" s="29"/>
      <c r="D216" s="29"/>
      <c r="E216" s="29"/>
      <c r="F216" s="29"/>
      <c r="G216" s="29"/>
      <c r="H216" s="29"/>
      <c r="I216" s="29"/>
      <c r="J216" s="29"/>
      <c r="K216" s="29"/>
      <c r="L216" s="29"/>
      <c r="M216" s="29"/>
    </row>
    <row r="217" spans="2:13" ht="12.75">
      <c r="B217" s="29"/>
      <c r="C217" s="29"/>
      <c r="D217" s="29"/>
      <c r="E217" s="29"/>
      <c r="F217" s="29"/>
      <c r="G217" s="29"/>
      <c r="H217" s="29"/>
      <c r="I217" s="29"/>
      <c r="J217" s="29"/>
      <c r="K217" s="29"/>
      <c r="L217" s="29"/>
      <c r="M217" s="29"/>
    </row>
    <row r="218" spans="2:13" ht="12.75">
      <c r="B218" s="29"/>
      <c r="C218" s="29"/>
      <c r="D218" s="29"/>
      <c r="E218" s="29"/>
      <c r="F218" s="29"/>
      <c r="G218" s="29"/>
      <c r="H218" s="29"/>
      <c r="I218" s="29"/>
      <c r="J218" s="29"/>
      <c r="K218" s="29"/>
      <c r="L218" s="29"/>
      <c r="M218" s="29"/>
    </row>
    <row r="219" spans="2:13" ht="12.75">
      <c r="B219" s="29"/>
      <c r="C219" s="29"/>
      <c r="D219" s="29"/>
      <c r="E219" s="29"/>
      <c r="F219" s="29"/>
      <c r="G219" s="29"/>
      <c r="H219" s="29"/>
      <c r="I219" s="29"/>
      <c r="J219" s="29"/>
      <c r="K219" s="29"/>
      <c r="L219" s="29"/>
      <c r="M219" s="29"/>
    </row>
    <row r="220" spans="2:13" ht="12.75">
      <c r="B220" s="29"/>
      <c r="C220" s="29"/>
      <c r="D220" s="29"/>
      <c r="E220" s="29"/>
      <c r="F220" s="29"/>
      <c r="G220" s="29"/>
      <c r="H220" s="29"/>
      <c r="I220" s="29"/>
      <c r="J220" s="29"/>
      <c r="K220" s="29"/>
      <c r="L220" s="29"/>
      <c r="M220" s="29"/>
    </row>
    <row r="221" spans="2:13" ht="12.75">
      <c r="B221" s="29"/>
      <c r="C221" s="29"/>
      <c r="D221" s="29"/>
      <c r="E221" s="29"/>
      <c r="F221" s="29"/>
      <c r="G221" s="29"/>
      <c r="H221" s="29"/>
      <c r="I221" s="29"/>
      <c r="J221" s="29"/>
      <c r="K221" s="29"/>
      <c r="L221" s="29"/>
      <c r="M221" s="29"/>
    </row>
    <row r="222" spans="2:13" ht="12.75">
      <c r="B222" s="29"/>
      <c r="C222" s="29"/>
      <c r="D222" s="29"/>
      <c r="E222" s="29"/>
      <c r="F222" s="29"/>
      <c r="G222" s="29"/>
      <c r="H222" s="29"/>
      <c r="I222" s="29"/>
      <c r="J222" s="29"/>
      <c r="K222" s="29"/>
      <c r="L222" s="29"/>
      <c r="M222" s="29"/>
    </row>
    <row r="223" spans="2:13" ht="12.75">
      <c r="B223" s="29"/>
      <c r="C223" s="29"/>
      <c r="D223" s="29"/>
      <c r="E223" s="29"/>
      <c r="F223" s="29"/>
      <c r="G223" s="29"/>
      <c r="H223" s="29"/>
      <c r="I223" s="29"/>
      <c r="J223" s="29"/>
      <c r="K223" s="29"/>
      <c r="L223" s="29"/>
      <c r="M223" s="29"/>
    </row>
    <row r="224" spans="2:13" ht="12.75">
      <c r="B224" s="29"/>
      <c r="C224" s="29"/>
      <c r="D224" s="29"/>
      <c r="E224" s="29"/>
      <c r="F224" s="29"/>
      <c r="G224" s="29"/>
      <c r="H224" s="29"/>
      <c r="I224" s="29"/>
      <c r="J224" s="29"/>
      <c r="K224" s="29"/>
      <c r="L224" s="29"/>
      <c r="M224" s="29"/>
    </row>
    <row r="225" spans="2:13" ht="12.75">
      <c r="B225" s="29"/>
      <c r="C225" s="29"/>
      <c r="D225" s="29"/>
      <c r="E225" s="29"/>
      <c r="F225" s="29"/>
      <c r="G225" s="29"/>
      <c r="H225" s="29"/>
      <c r="I225" s="29"/>
      <c r="J225" s="29"/>
      <c r="K225" s="29"/>
      <c r="L225" s="29"/>
      <c r="M225" s="29"/>
    </row>
    <row r="226" spans="2:13" ht="12.75">
      <c r="B226" s="29"/>
      <c r="C226" s="29"/>
      <c r="D226" s="29"/>
      <c r="E226" s="29"/>
      <c r="F226" s="29"/>
      <c r="G226" s="29"/>
      <c r="H226" s="29"/>
      <c r="I226" s="29"/>
      <c r="J226" s="29"/>
      <c r="K226" s="29"/>
      <c r="L226" s="29"/>
      <c r="M226" s="29"/>
    </row>
    <row r="227" spans="2:13" ht="12.75">
      <c r="B227" s="29"/>
      <c r="C227" s="29"/>
      <c r="D227" s="29"/>
      <c r="E227" s="29"/>
      <c r="F227" s="29"/>
      <c r="G227" s="29"/>
      <c r="H227" s="29"/>
      <c r="I227" s="29"/>
      <c r="J227" s="29"/>
      <c r="K227" s="29"/>
      <c r="L227" s="29"/>
      <c r="M227" s="29"/>
    </row>
    <row r="228" spans="2:13" ht="12.75">
      <c r="B228" s="29"/>
      <c r="C228" s="29"/>
      <c r="D228" s="29"/>
      <c r="E228" s="29"/>
      <c r="F228" s="29"/>
      <c r="G228" s="29"/>
      <c r="H228" s="29"/>
      <c r="I228" s="29"/>
      <c r="J228" s="29"/>
      <c r="K228" s="29"/>
      <c r="L228" s="29"/>
      <c r="M228" s="29"/>
    </row>
    <row r="229" spans="2:13" ht="12.75">
      <c r="B229" s="29"/>
      <c r="C229" s="29"/>
      <c r="D229" s="29"/>
      <c r="E229" s="29"/>
      <c r="F229" s="29"/>
      <c r="G229" s="29"/>
      <c r="H229" s="29"/>
      <c r="I229" s="29"/>
      <c r="J229" s="29"/>
      <c r="K229" s="29"/>
      <c r="L229" s="29"/>
      <c r="M229" s="29"/>
    </row>
    <row r="230" spans="2:13" ht="12.75">
      <c r="B230" s="29"/>
      <c r="C230" s="29"/>
      <c r="D230" s="29"/>
      <c r="E230" s="29"/>
      <c r="F230" s="29"/>
      <c r="G230" s="29"/>
      <c r="H230" s="29"/>
      <c r="I230" s="29"/>
      <c r="J230" s="29"/>
      <c r="K230" s="29"/>
      <c r="L230" s="29"/>
      <c r="M230" s="29"/>
    </row>
    <row r="231" spans="2:13" ht="12.75">
      <c r="B231" s="29"/>
      <c r="C231" s="29"/>
      <c r="D231" s="29"/>
      <c r="E231" s="29"/>
      <c r="F231" s="29"/>
      <c r="G231" s="29"/>
      <c r="H231" s="29"/>
      <c r="I231" s="29"/>
      <c r="J231" s="29"/>
      <c r="K231" s="29"/>
      <c r="L231" s="29"/>
      <c r="M231" s="29"/>
    </row>
    <row r="232" spans="2:13" ht="12.75">
      <c r="B232" s="29"/>
      <c r="C232" s="29"/>
      <c r="D232" s="29"/>
      <c r="E232" s="29"/>
      <c r="F232" s="29"/>
      <c r="G232" s="29"/>
      <c r="H232" s="29"/>
      <c r="I232" s="29"/>
      <c r="J232" s="29"/>
      <c r="K232" s="29"/>
      <c r="L232" s="29"/>
      <c r="M232" s="29"/>
    </row>
    <row r="233" spans="2:13" ht="12.75">
      <c r="B233" s="29"/>
      <c r="C233" s="29"/>
      <c r="D233" s="29"/>
      <c r="E233" s="29"/>
      <c r="F233" s="29"/>
      <c r="G233" s="29"/>
      <c r="H233" s="29"/>
      <c r="I233" s="29"/>
      <c r="J233" s="29"/>
      <c r="K233" s="29"/>
      <c r="L233" s="29"/>
      <c r="M233" s="29"/>
    </row>
    <row r="234" spans="2:13" ht="12.75">
      <c r="B234" s="29"/>
      <c r="C234" s="29"/>
      <c r="D234" s="29"/>
      <c r="E234" s="29"/>
      <c r="F234" s="29"/>
      <c r="G234" s="29"/>
      <c r="H234" s="29"/>
      <c r="I234" s="29"/>
      <c r="J234" s="29"/>
      <c r="K234" s="29"/>
      <c r="L234" s="29"/>
      <c r="M234" s="29"/>
    </row>
    <row r="235" spans="2:13" ht="12.75">
      <c r="B235" s="29"/>
      <c r="C235" s="29"/>
      <c r="D235" s="29"/>
      <c r="E235" s="29"/>
      <c r="F235" s="29"/>
      <c r="G235" s="29"/>
      <c r="H235" s="29"/>
      <c r="I235" s="29"/>
      <c r="J235" s="29"/>
      <c r="K235" s="29"/>
      <c r="L235" s="29"/>
      <c r="M235" s="29"/>
    </row>
    <row r="236" spans="2:13" ht="12.75">
      <c r="B236" s="29"/>
      <c r="C236" s="29"/>
      <c r="D236" s="29"/>
      <c r="E236" s="29"/>
      <c r="F236" s="29"/>
      <c r="G236" s="29"/>
      <c r="H236" s="29"/>
      <c r="I236" s="29"/>
      <c r="J236" s="29"/>
      <c r="K236" s="29"/>
      <c r="L236" s="29"/>
      <c r="M236" s="29"/>
    </row>
    <row r="237" spans="2:13" ht="12.75">
      <c r="B237" s="29"/>
      <c r="C237" s="29"/>
      <c r="D237" s="29"/>
      <c r="E237" s="29"/>
      <c r="F237" s="29"/>
      <c r="G237" s="29"/>
      <c r="H237" s="29"/>
      <c r="I237" s="29"/>
      <c r="J237" s="29"/>
      <c r="K237" s="29"/>
      <c r="L237" s="29"/>
      <c r="M237" s="29"/>
    </row>
    <row r="238" spans="2:13" ht="12.75">
      <c r="B238" s="29"/>
      <c r="C238" s="29"/>
      <c r="D238" s="29"/>
      <c r="E238" s="29"/>
      <c r="F238" s="29"/>
      <c r="G238" s="29"/>
      <c r="H238" s="29"/>
      <c r="I238" s="29"/>
      <c r="J238" s="29"/>
      <c r="K238" s="29"/>
      <c r="L238" s="29"/>
      <c r="M238" s="29"/>
    </row>
    <row r="239" spans="2:13" ht="12.75">
      <c r="B239" s="29"/>
      <c r="C239" s="29"/>
      <c r="D239" s="29"/>
      <c r="E239" s="29"/>
      <c r="F239" s="29"/>
      <c r="G239" s="29"/>
      <c r="H239" s="29"/>
      <c r="I239" s="29"/>
      <c r="J239" s="29"/>
      <c r="K239" s="29"/>
      <c r="L239" s="29"/>
      <c r="M239" s="29"/>
    </row>
    <row r="240" spans="2:13" ht="12.75">
      <c r="B240" s="29"/>
      <c r="C240" s="29"/>
      <c r="D240" s="29"/>
      <c r="E240" s="29"/>
      <c r="F240" s="29"/>
      <c r="G240" s="29"/>
      <c r="H240" s="29"/>
      <c r="I240" s="29"/>
      <c r="J240" s="29"/>
      <c r="K240" s="29"/>
      <c r="L240" s="29"/>
      <c r="M240" s="29"/>
    </row>
    <row r="241" spans="2:13" ht="12.75">
      <c r="B241" s="29"/>
      <c r="C241" s="29"/>
      <c r="D241" s="29"/>
      <c r="E241" s="29"/>
      <c r="F241" s="29"/>
      <c r="G241" s="29"/>
      <c r="H241" s="29"/>
      <c r="I241" s="29"/>
      <c r="J241" s="29"/>
      <c r="K241" s="29"/>
      <c r="L241" s="29"/>
      <c r="M241" s="29"/>
    </row>
    <row r="242" spans="2:13" ht="12.75">
      <c r="B242" s="29"/>
      <c r="C242" s="29"/>
      <c r="D242" s="29"/>
      <c r="E242" s="29"/>
      <c r="F242" s="29"/>
      <c r="G242" s="29"/>
      <c r="H242" s="29"/>
      <c r="I242" s="29"/>
      <c r="J242" s="29"/>
      <c r="K242" s="29"/>
      <c r="L242" s="29"/>
      <c r="M242" s="29"/>
    </row>
    <row r="243" spans="2:13" ht="12.75">
      <c r="B243" s="29"/>
      <c r="C243" s="29"/>
      <c r="D243" s="29"/>
      <c r="E243" s="29"/>
      <c r="F243" s="29"/>
      <c r="G243" s="29"/>
      <c r="H243" s="29"/>
      <c r="I243" s="29"/>
      <c r="J243" s="29"/>
      <c r="K243" s="29"/>
      <c r="L243" s="29"/>
      <c r="M243" s="29"/>
    </row>
    <row r="244" spans="2:13" ht="12.75">
      <c r="B244" s="29"/>
      <c r="C244" s="29"/>
      <c r="D244" s="29"/>
      <c r="E244" s="29"/>
      <c r="F244" s="29"/>
      <c r="G244" s="29"/>
      <c r="H244" s="29"/>
      <c r="I244" s="29"/>
      <c r="J244" s="29"/>
      <c r="K244" s="29"/>
      <c r="L244" s="29"/>
      <c r="M244" s="29"/>
    </row>
    <row r="245" spans="2:13" ht="12.75">
      <c r="B245" s="29"/>
      <c r="C245" s="29"/>
      <c r="D245" s="29"/>
      <c r="E245" s="29"/>
      <c r="F245" s="29"/>
      <c r="G245" s="29"/>
      <c r="H245" s="29"/>
      <c r="I245" s="29"/>
      <c r="J245" s="29"/>
      <c r="K245" s="29"/>
      <c r="L245" s="29"/>
      <c r="M245" s="29"/>
    </row>
    <row r="246" spans="2:13" ht="12.75">
      <c r="B246" s="29"/>
      <c r="C246" s="29"/>
      <c r="D246" s="29"/>
      <c r="E246" s="29"/>
      <c r="F246" s="29"/>
      <c r="G246" s="29"/>
      <c r="H246" s="29"/>
      <c r="I246" s="29"/>
      <c r="J246" s="29"/>
      <c r="K246" s="29"/>
      <c r="L246" s="29"/>
      <c r="M246" s="29"/>
    </row>
    <row r="247" spans="2:13" ht="12.75">
      <c r="B247" s="29"/>
      <c r="C247" s="29"/>
      <c r="D247" s="29"/>
      <c r="E247" s="29"/>
      <c r="F247" s="29"/>
      <c r="G247" s="29"/>
      <c r="H247" s="29"/>
      <c r="I247" s="29"/>
      <c r="J247" s="29"/>
      <c r="K247" s="29"/>
      <c r="L247" s="29"/>
      <c r="M247" s="29"/>
    </row>
    <row r="248" spans="2:13" ht="12.75">
      <c r="B248" s="29"/>
      <c r="C248" s="29"/>
      <c r="D248" s="29"/>
      <c r="E248" s="29"/>
      <c r="F248" s="29"/>
      <c r="G248" s="29"/>
      <c r="H248" s="29"/>
      <c r="I248" s="29"/>
      <c r="J248" s="29"/>
      <c r="K248" s="29"/>
      <c r="L248" s="29"/>
      <c r="M248" s="29"/>
    </row>
    <row r="249" spans="2:13" ht="12.75">
      <c r="B249" s="29"/>
      <c r="C249" s="29"/>
      <c r="D249" s="29"/>
      <c r="E249" s="29"/>
      <c r="F249" s="29"/>
      <c r="G249" s="29"/>
      <c r="H249" s="29"/>
      <c r="I249" s="29"/>
      <c r="J249" s="29"/>
      <c r="K249" s="29"/>
      <c r="L249" s="29"/>
      <c r="M249" s="29"/>
    </row>
    <row r="250" spans="2:13" ht="12.75">
      <c r="B250" s="29"/>
      <c r="C250" s="29"/>
      <c r="D250" s="29"/>
      <c r="E250" s="29"/>
      <c r="F250" s="29"/>
      <c r="G250" s="29"/>
      <c r="H250" s="29"/>
      <c r="I250" s="29"/>
      <c r="J250" s="29"/>
      <c r="K250" s="29"/>
      <c r="L250" s="29"/>
      <c r="M250" s="29"/>
    </row>
    <row r="251" spans="2:13" ht="12.75">
      <c r="B251" s="29"/>
      <c r="C251" s="29"/>
      <c r="D251" s="29"/>
      <c r="E251" s="29"/>
      <c r="F251" s="29"/>
      <c r="G251" s="29"/>
      <c r="H251" s="29"/>
      <c r="I251" s="29"/>
      <c r="J251" s="29"/>
      <c r="K251" s="29"/>
      <c r="L251" s="29"/>
      <c r="M251" s="29"/>
    </row>
    <row r="252" spans="2:13" ht="12.75">
      <c r="B252" s="29"/>
      <c r="C252" s="29"/>
      <c r="D252" s="29"/>
      <c r="E252" s="29"/>
      <c r="F252" s="29"/>
      <c r="G252" s="29"/>
      <c r="H252" s="29"/>
      <c r="I252" s="29"/>
      <c r="J252" s="29"/>
      <c r="K252" s="29"/>
      <c r="L252" s="29"/>
      <c r="M252" s="29"/>
    </row>
    <row r="253" spans="2:13" ht="12.75">
      <c r="B253" s="29"/>
      <c r="C253" s="29"/>
      <c r="D253" s="29"/>
      <c r="E253" s="29"/>
      <c r="F253" s="29"/>
      <c r="G253" s="29"/>
      <c r="H253" s="29"/>
      <c r="I253" s="29"/>
      <c r="J253" s="29"/>
      <c r="K253" s="29"/>
      <c r="L253" s="29"/>
      <c r="M253" s="29"/>
    </row>
    <row r="254" spans="2:13" ht="12.75">
      <c r="B254" s="29"/>
      <c r="C254" s="29"/>
      <c r="D254" s="29"/>
      <c r="E254" s="29"/>
      <c r="F254" s="29"/>
      <c r="G254" s="29"/>
      <c r="H254" s="29"/>
      <c r="I254" s="29"/>
      <c r="J254" s="29"/>
      <c r="K254" s="29"/>
      <c r="L254" s="29"/>
      <c r="M254" s="29"/>
    </row>
    <row r="255" spans="2:13" ht="12.75">
      <c r="B255" s="29"/>
      <c r="C255" s="29"/>
      <c r="D255" s="29"/>
      <c r="E255" s="29"/>
      <c r="F255" s="29"/>
      <c r="G255" s="29"/>
      <c r="H255" s="29"/>
      <c r="I255" s="29"/>
      <c r="J255" s="29"/>
      <c r="K255" s="29"/>
      <c r="L255" s="29"/>
      <c r="M255" s="29"/>
    </row>
    <row r="256" spans="2:13" ht="12.75">
      <c r="B256" s="29"/>
      <c r="C256" s="29"/>
      <c r="D256" s="29"/>
      <c r="E256" s="29"/>
      <c r="F256" s="29"/>
      <c r="G256" s="29"/>
      <c r="H256" s="29"/>
      <c r="I256" s="29"/>
      <c r="J256" s="29"/>
      <c r="K256" s="29"/>
      <c r="L256" s="29"/>
      <c r="M256" s="29"/>
    </row>
    <row r="257" spans="2:13" ht="12.75">
      <c r="B257" s="29"/>
      <c r="C257" s="29"/>
      <c r="D257" s="29"/>
      <c r="E257" s="29"/>
      <c r="F257" s="29"/>
      <c r="G257" s="29"/>
      <c r="H257" s="29"/>
      <c r="I257" s="29"/>
      <c r="J257" s="29"/>
      <c r="K257" s="29"/>
      <c r="L257" s="29"/>
      <c r="M257" s="29"/>
    </row>
    <row r="258" spans="2:13" ht="12.75">
      <c r="B258" s="29"/>
      <c r="C258" s="29"/>
      <c r="D258" s="29"/>
      <c r="E258" s="29"/>
      <c r="F258" s="29"/>
      <c r="G258" s="29"/>
      <c r="H258" s="29"/>
      <c r="I258" s="29"/>
      <c r="J258" s="29"/>
      <c r="K258" s="29"/>
      <c r="L258" s="29"/>
      <c r="M258" s="29"/>
    </row>
    <row r="259" spans="2:13" ht="12.75">
      <c r="B259" s="29"/>
      <c r="C259" s="29"/>
      <c r="D259" s="29"/>
      <c r="E259" s="29"/>
      <c r="F259" s="29"/>
      <c r="G259" s="29"/>
      <c r="H259" s="29"/>
      <c r="I259" s="29"/>
      <c r="J259" s="29"/>
      <c r="K259" s="29"/>
      <c r="L259" s="29"/>
      <c r="M259" s="29"/>
    </row>
    <row r="260" spans="2:13" ht="12.75">
      <c r="B260" s="29"/>
      <c r="C260" s="29"/>
      <c r="D260" s="29"/>
      <c r="E260" s="29"/>
      <c r="F260" s="29"/>
      <c r="G260" s="29"/>
      <c r="H260" s="29"/>
      <c r="I260" s="29"/>
      <c r="J260" s="29"/>
      <c r="K260" s="29"/>
      <c r="L260" s="29"/>
      <c r="M260" s="29"/>
    </row>
    <row r="261" spans="2:13" ht="12.75">
      <c r="B261" s="29"/>
      <c r="C261" s="29"/>
      <c r="D261" s="29"/>
      <c r="E261" s="29"/>
      <c r="F261" s="29"/>
      <c r="G261" s="29"/>
      <c r="H261" s="29"/>
      <c r="I261" s="29"/>
      <c r="J261" s="29"/>
      <c r="K261" s="29"/>
      <c r="L261" s="29"/>
      <c r="M261" s="29"/>
    </row>
    <row r="262" spans="2:13" ht="12.75">
      <c r="B262" s="29"/>
      <c r="C262" s="29"/>
      <c r="D262" s="29"/>
      <c r="E262" s="29"/>
      <c r="F262" s="29"/>
      <c r="G262" s="29"/>
      <c r="H262" s="29"/>
      <c r="I262" s="29"/>
      <c r="J262" s="29"/>
      <c r="K262" s="29"/>
      <c r="L262" s="29"/>
      <c r="M262" s="29"/>
    </row>
    <row r="263" spans="2:13" ht="12.75">
      <c r="B263" s="29"/>
      <c r="C263" s="29"/>
      <c r="D263" s="29"/>
      <c r="E263" s="29"/>
      <c r="F263" s="29"/>
      <c r="G263" s="29"/>
      <c r="H263" s="29"/>
      <c r="I263" s="29"/>
      <c r="J263" s="29"/>
      <c r="K263" s="29"/>
      <c r="L263" s="29"/>
      <c r="M263" s="29"/>
    </row>
    <row r="264" spans="2:13" ht="12.75">
      <c r="B264" s="29"/>
      <c r="C264" s="29"/>
      <c r="D264" s="29"/>
      <c r="E264" s="29"/>
      <c r="F264" s="29"/>
      <c r="G264" s="29"/>
      <c r="H264" s="29"/>
      <c r="I264" s="29"/>
      <c r="J264" s="29"/>
      <c r="K264" s="29"/>
      <c r="L264" s="29"/>
      <c r="M264" s="29"/>
    </row>
    <row r="265" spans="2:13" ht="12.75">
      <c r="B265" s="29"/>
      <c r="C265" s="29"/>
      <c r="D265" s="29"/>
      <c r="E265" s="29"/>
      <c r="F265" s="29"/>
      <c r="G265" s="29"/>
      <c r="H265" s="29"/>
      <c r="I265" s="29"/>
      <c r="J265" s="29"/>
      <c r="K265" s="29"/>
      <c r="L265" s="29"/>
      <c r="M265" s="29"/>
    </row>
    <row r="266" spans="2:13" ht="12.75">
      <c r="B266" s="29"/>
      <c r="C266" s="29"/>
      <c r="D266" s="29"/>
      <c r="E266" s="29"/>
      <c r="F266" s="29"/>
      <c r="G266" s="29"/>
      <c r="H266" s="29"/>
      <c r="I266" s="29"/>
      <c r="J266" s="29"/>
      <c r="K266" s="29"/>
      <c r="L266" s="29"/>
      <c r="M266" s="29"/>
    </row>
    <row r="267" spans="2:13" ht="12.75">
      <c r="B267" s="29"/>
      <c r="C267" s="29"/>
      <c r="D267" s="29"/>
      <c r="E267" s="29"/>
      <c r="F267" s="29"/>
      <c r="G267" s="29"/>
      <c r="H267" s="29"/>
      <c r="I267" s="29"/>
      <c r="J267" s="29"/>
      <c r="K267" s="29"/>
      <c r="L267" s="29"/>
      <c r="M267" s="29"/>
    </row>
    <row r="268" spans="2:13" ht="12.75">
      <c r="B268" s="29"/>
      <c r="C268" s="29"/>
      <c r="D268" s="29"/>
      <c r="E268" s="29"/>
      <c r="F268" s="29"/>
      <c r="G268" s="29"/>
      <c r="H268" s="29"/>
      <c r="I268" s="29"/>
      <c r="J268" s="29"/>
      <c r="K268" s="29"/>
      <c r="L268" s="29"/>
      <c r="M268" s="29"/>
    </row>
    <row r="269" spans="2:13" ht="12.75">
      <c r="B269" s="29"/>
      <c r="C269" s="29"/>
      <c r="D269" s="29"/>
      <c r="E269" s="29"/>
      <c r="F269" s="29"/>
      <c r="G269" s="29"/>
      <c r="H269" s="29"/>
      <c r="I269" s="29"/>
      <c r="J269" s="29"/>
      <c r="K269" s="29"/>
      <c r="L269" s="29"/>
      <c r="M269" s="29"/>
    </row>
    <row r="270" spans="2:13" ht="12.75">
      <c r="B270" s="29"/>
      <c r="C270" s="29"/>
      <c r="D270" s="29"/>
      <c r="E270" s="29"/>
      <c r="F270" s="29"/>
      <c r="G270" s="29"/>
      <c r="H270" s="29"/>
      <c r="I270" s="29"/>
      <c r="J270" s="29"/>
      <c r="K270" s="29"/>
      <c r="L270" s="29"/>
      <c r="M270" s="29"/>
    </row>
    <row r="271" spans="2:13" ht="12.75">
      <c r="B271" s="29"/>
      <c r="C271" s="29"/>
      <c r="D271" s="29"/>
      <c r="E271" s="29"/>
      <c r="F271" s="29"/>
      <c r="G271" s="29"/>
      <c r="H271" s="29"/>
      <c r="I271" s="29"/>
      <c r="J271" s="29"/>
      <c r="K271" s="29"/>
      <c r="L271" s="29"/>
      <c r="M271" s="29"/>
    </row>
    <row r="272" spans="2:13" ht="12.75">
      <c r="B272" s="29"/>
      <c r="C272" s="29"/>
      <c r="D272" s="29"/>
      <c r="E272" s="29"/>
      <c r="F272" s="29"/>
      <c r="G272" s="29"/>
      <c r="H272" s="29"/>
      <c r="I272" s="29"/>
      <c r="J272" s="29"/>
      <c r="K272" s="29"/>
      <c r="L272" s="29"/>
      <c r="M272" s="29"/>
    </row>
    <row r="273" spans="2:13" ht="12.75">
      <c r="B273" s="29"/>
      <c r="C273" s="29"/>
      <c r="D273" s="29"/>
      <c r="E273" s="29"/>
      <c r="F273" s="29"/>
      <c r="G273" s="29"/>
      <c r="H273" s="29"/>
      <c r="I273" s="29"/>
      <c r="J273" s="29"/>
      <c r="K273" s="29"/>
      <c r="L273" s="29"/>
      <c r="M273" s="29"/>
    </row>
    <row r="274" spans="2:13" ht="12.75">
      <c r="B274" s="29"/>
      <c r="C274" s="29"/>
      <c r="D274" s="29"/>
      <c r="E274" s="29"/>
      <c r="F274" s="29"/>
      <c r="G274" s="29"/>
      <c r="H274" s="29"/>
      <c r="I274" s="29"/>
      <c r="J274" s="29"/>
      <c r="K274" s="29"/>
      <c r="L274" s="29"/>
      <c r="M274" s="29"/>
    </row>
    <row r="275" spans="2:13" ht="12.75">
      <c r="B275" s="29"/>
      <c r="C275" s="29"/>
      <c r="D275" s="29"/>
      <c r="E275" s="29"/>
      <c r="F275" s="29"/>
      <c r="G275" s="29"/>
      <c r="H275" s="29"/>
      <c r="I275" s="29"/>
      <c r="J275" s="29"/>
      <c r="K275" s="29"/>
      <c r="L275" s="29"/>
      <c r="M275" s="29"/>
    </row>
    <row r="276" spans="2:13" ht="12.75">
      <c r="B276" s="29"/>
      <c r="C276" s="29"/>
      <c r="D276" s="29"/>
      <c r="E276" s="29"/>
      <c r="F276" s="29"/>
      <c r="G276" s="29"/>
      <c r="H276" s="29"/>
      <c r="I276" s="29"/>
      <c r="J276" s="29"/>
      <c r="K276" s="29"/>
      <c r="L276" s="29"/>
      <c r="M276" s="29"/>
    </row>
    <row r="277" spans="2:13" ht="12.75">
      <c r="B277" s="29"/>
      <c r="C277" s="29"/>
      <c r="D277" s="29"/>
      <c r="E277" s="29"/>
      <c r="F277" s="29"/>
      <c r="G277" s="29"/>
      <c r="H277" s="29"/>
      <c r="I277" s="29"/>
      <c r="J277" s="29"/>
      <c r="K277" s="29"/>
      <c r="L277" s="29"/>
      <c r="M277" s="29"/>
    </row>
    <row r="278" spans="2:13" ht="12.75">
      <c r="B278" s="29"/>
      <c r="C278" s="29"/>
      <c r="D278" s="29"/>
      <c r="E278" s="29"/>
      <c r="F278" s="29"/>
      <c r="G278" s="29"/>
      <c r="H278" s="29"/>
      <c r="I278" s="29"/>
      <c r="J278" s="29"/>
      <c r="K278" s="29"/>
      <c r="L278" s="29"/>
      <c r="M278" s="29"/>
    </row>
    <row r="279" spans="2:13" ht="12.75">
      <c r="B279" s="29"/>
      <c r="C279" s="29"/>
      <c r="D279" s="29"/>
      <c r="E279" s="29"/>
      <c r="F279" s="29"/>
      <c r="G279" s="29"/>
      <c r="H279" s="29"/>
      <c r="I279" s="29"/>
      <c r="J279" s="29"/>
      <c r="K279" s="29"/>
      <c r="L279" s="29"/>
      <c r="M279" s="29"/>
    </row>
    <row r="280" spans="2:13" ht="12.75">
      <c r="B280" s="29"/>
      <c r="C280" s="29"/>
      <c r="D280" s="29"/>
      <c r="E280" s="29"/>
      <c r="F280" s="29"/>
      <c r="G280" s="29"/>
      <c r="H280" s="29"/>
      <c r="I280" s="29"/>
      <c r="J280" s="29"/>
      <c r="K280" s="29"/>
      <c r="L280" s="29"/>
      <c r="M280" s="29"/>
    </row>
    <row r="281" spans="2:13" ht="12.75">
      <c r="B281" s="29"/>
      <c r="C281" s="29"/>
      <c r="D281" s="29"/>
      <c r="E281" s="29"/>
      <c r="F281" s="29"/>
      <c r="G281" s="29"/>
      <c r="H281" s="29"/>
      <c r="I281" s="29"/>
      <c r="J281" s="29"/>
      <c r="K281" s="29"/>
      <c r="L281" s="29"/>
      <c r="M281" s="29"/>
    </row>
    <row r="282" spans="2:13" ht="12.75">
      <c r="B282" s="29"/>
      <c r="C282" s="29"/>
      <c r="D282" s="29"/>
      <c r="E282" s="29"/>
      <c r="F282" s="29"/>
      <c r="G282" s="29"/>
      <c r="H282" s="29"/>
      <c r="I282" s="29"/>
      <c r="J282" s="29"/>
      <c r="K282" s="29"/>
      <c r="L282" s="29"/>
      <c r="M282" s="29"/>
    </row>
    <row r="283" spans="2:13" ht="12.75">
      <c r="B283" s="29"/>
      <c r="C283" s="29"/>
      <c r="D283" s="29"/>
      <c r="E283" s="29"/>
      <c r="F283" s="29"/>
      <c r="G283" s="29"/>
      <c r="H283" s="29"/>
      <c r="I283" s="29"/>
      <c r="J283" s="29"/>
      <c r="K283" s="29"/>
      <c r="L283" s="29"/>
      <c r="M283" s="29"/>
    </row>
    <row r="284" spans="2:13" ht="12.75">
      <c r="B284" s="29"/>
      <c r="C284" s="29"/>
      <c r="D284" s="29"/>
      <c r="E284" s="29"/>
      <c r="F284" s="29"/>
      <c r="G284" s="29"/>
      <c r="H284" s="29"/>
      <c r="I284" s="29"/>
      <c r="J284" s="29"/>
      <c r="K284" s="29"/>
      <c r="L284" s="29"/>
      <c r="M284" s="29"/>
    </row>
    <row r="285" spans="2:13" ht="12.75">
      <c r="B285" s="29"/>
      <c r="C285" s="29"/>
      <c r="D285" s="29"/>
      <c r="E285" s="29"/>
      <c r="F285" s="29"/>
      <c r="G285" s="29"/>
      <c r="H285" s="29"/>
      <c r="I285" s="29"/>
      <c r="J285" s="29"/>
      <c r="K285" s="29"/>
      <c r="L285" s="29"/>
      <c r="M285" s="29"/>
    </row>
    <row r="286" spans="2:13" ht="12.75">
      <c r="B286" s="29"/>
      <c r="C286" s="29"/>
      <c r="D286" s="29"/>
      <c r="E286" s="29"/>
      <c r="F286" s="29"/>
      <c r="G286" s="29"/>
      <c r="H286" s="29"/>
      <c r="I286" s="29"/>
      <c r="J286" s="29"/>
      <c r="K286" s="29"/>
      <c r="L286" s="29"/>
      <c r="M286" s="29"/>
    </row>
    <row r="287" spans="2:13" ht="12.75">
      <c r="B287" s="29"/>
      <c r="C287" s="29"/>
      <c r="D287" s="29"/>
      <c r="E287" s="29"/>
      <c r="F287" s="29"/>
      <c r="G287" s="29"/>
      <c r="H287" s="29"/>
      <c r="I287" s="29"/>
      <c r="J287" s="29"/>
      <c r="K287" s="29"/>
      <c r="L287" s="29"/>
      <c r="M287" s="29"/>
    </row>
    <row r="288" spans="2:13" ht="12.75">
      <c r="B288" s="29"/>
      <c r="C288" s="29"/>
      <c r="D288" s="29"/>
      <c r="E288" s="29"/>
      <c r="F288" s="29"/>
      <c r="G288" s="29"/>
      <c r="H288" s="29"/>
      <c r="I288" s="29"/>
      <c r="J288" s="29"/>
      <c r="K288" s="29"/>
      <c r="L288" s="29"/>
      <c r="M288" s="29"/>
    </row>
    <row r="289" spans="2:13" ht="12.75">
      <c r="B289" s="29"/>
      <c r="C289" s="29"/>
      <c r="D289" s="29"/>
      <c r="E289" s="29"/>
      <c r="F289" s="29"/>
      <c r="G289" s="29"/>
      <c r="H289" s="29"/>
      <c r="I289" s="29"/>
      <c r="J289" s="29"/>
      <c r="K289" s="29"/>
      <c r="L289" s="29"/>
      <c r="M289" s="29"/>
    </row>
    <row r="290" spans="2:13" ht="12.75">
      <c r="B290" s="29"/>
      <c r="C290" s="29"/>
      <c r="D290" s="29"/>
      <c r="E290" s="29"/>
      <c r="F290" s="29"/>
      <c r="G290" s="29"/>
      <c r="H290" s="29"/>
      <c r="I290" s="29"/>
      <c r="J290" s="29"/>
      <c r="K290" s="29"/>
      <c r="L290" s="29"/>
      <c r="M290" s="29"/>
    </row>
    <row r="291" spans="2:13" ht="12.75">
      <c r="B291" s="29"/>
      <c r="C291" s="29"/>
      <c r="D291" s="29"/>
      <c r="E291" s="29"/>
      <c r="F291" s="29"/>
      <c r="G291" s="29"/>
      <c r="H291" s="29"/>
      <c r="I291" s="29"/>
      <c r="J291" s="29"/>
      <c r="K291" s="29"/>
      <c r="L291" s="29"/>
      <c r="M291" s="29"/>
    </row>
    <row r="292" spans="2:13" ht="12.75">
      <c r="B292" s="29"/>
      <c r="C292" s="29"/>
      <c r="D292" s="29"/>
      <c r="E292" s="29"/>
      <c r="F292" s="29"/>
      <c r="G292" s="29"/>
      <c r="H292" s="29"/>
      <c r="I292" s="29"/>
      <c r="J292" s="29"/>
      <c r="K292" s="29"/>
      <c r="L292" s="29"/>
      <c r="M292" s="29"/>
    </row>
    <row r="293" spans="2:13" ht="12.75">
      <c r="B293" s="29"/>
      <c r="C293" s="29"/>
      <c r="D293" s="29"/>
      <c r="E293" s="29"/>
      <c r="F293" s="29"/>
      <c r="G293" s="29"/>
      <c r="H293" s="29"/>
      <c r="I293" s="29"/>
      <c r="J293" s="29"/>
      <c r="K293" s="29"/>
      <c r="L293" s="29"/>
      <c r="M293" s="29"/>
    </row>
    <row r="294" spans="2:13" ht="12.75">
      <c r="B294" s="29"/>
      <c r="C294" s="29"/>
      <c r="D294" s="29"/>
      <c r="E294" s="29"/>
      <c r="F294" s="29"/>
      <c r="G294" s="29"/>
      <c r="H294" s="29"/>
      <c r="I294" s="29"/>
      <c r="J294" s="29"/>
      <c r="K294" s="29"/>
      <c r="L294" s="29"/>
      <c r="M294" s="29"/>
    </row>
    <row r="295" spans="2:13" ht="12.75">
      <c r="B295" s="29"/>
      <c r="C295" s="29"/>
      <c r="D295" s="29"/>
      <c r="E295" s="29"/>
      <c r="F295" s="29"/>
      <c r="G295" s="29"/>
      <c r="H295" s="29"/>
      <c r="I295" s="29"/>
      <c r="J295" s="29"/>
      <c r="K295" s="29"/>
      <c r="L295" s="29"/>
      <c r="M295" s="29"/>
    </row>
    <row r="296" spans="2:13" ht="12.75">
      <c r="B296" s="29"/>
      <c r="C296" s="29"/>
      <c r="D296" s="29"/>
      <c r="E296" s="29"/>
      <c r="F296" s="29"/>
      <c r="G296" s="29"/>
      <c r="H296" s="29"/>
      <c r="I296" s="29"/>
      <c r="J296" s="29"/>
      <c r="K296" s="29"/>
      <c r="L296" s="29"/>
      <c r="M296" s="29"/>
    </row>
    <row r="297" spans="2:13" ht="12.75">
      <c r="B297" s="29"/>
      <c r="C297" s="29"/>
      <c r="D297" s="29"/>
      <c r="E297" s="29"/>
      <c r="F297" s="29"/>
      <c r="G297" s="29"/>
      <c r="H297" s="29"/>
      <c r="I297" s="29"/>
      <c r="J297" s="29"/>
      <c r="K297" s="29"/>
      <c r="L297" s="29"/>
      <c r="M297" s="29"/>
    </row>
    <row r="298" spans="2:13" ht="12.75">
      <c r="B298" s="29"/>
      <c r="C298" s="29"/>
      <c r="D298" s="29"/>
      <c r="E298" s="29"/>
      <c r="F298" s="29"/>
      <c r="G298" s="29"/>
      <c r="H298" s="29"/>
      <c r="I298" s="29"/>
      <c r="J298" s="29"/>
      <c r="K298" s="29"/>
      <c r="L298" s="29"/>
      <c r="M298" s="29"/>
    </row>
    <row r="299" spans="2:13" ht="12.75">
      <c r="B299" s="29"/>
      <c r="C299" s="29"/>
      <c r="D299" s="29"/>
      <c r="E299" s="29"/>
      <c r="F299" s="29"/>
      <c r="G299" s="29"/>
      <c r="H299" s="29"/>
      <c r="I299" s="29"/>
      <c r="J299" s="29"/>
      <c r="K299" s="29"/>
      <c r="L299" s="29"/>
      <c r="M299" s="29"/>
    </row>
    <row r="300" spans="2:13" ht="12.75">
      <c r="B300" s="29"/>
      <c r="C300" s="29"/>
      <c r="D300" s="29"/>
      <c r="E300" s="29"/>
      <c r="F300" s="29"/>
      <c r="G300" s="29"/>
      <c r="H300" s="29"/>
      <c r="I300" s="29"/>
      <c r="J300" s="29"/>
      <c r="K300" s="29"/>
      <c r="L300" s="29"/>
      <c r="M300" s="29"/>
    </row>
    <row r="301" spans="2:13" ht="12.75">
      <c r="B301" s="29"/>
      <c r="C301" s="29"/>
      <c r="D301" s="29"/>
      <c r="E301" s="29"/>
      <c r="F301" s="29"/>
      <c r="G301" s="29"/>
      <c r="H301" s="29"/>
      <c r="I301" s="29"/>
      <c r="J301" s="29"/>
      <c r="K301" s="29"/>
      <c r="L301" s="29"/>
      <c r="M301" s="29"/>
    </row>
    <row r="302" spans="2:13" ht="12.75">
      <c r="B302" s="29"/>
      <c r="C302" s="29"/>
      <c r="D302" s="29"/>
      <c r="E302" s="29"/>
      <c r="F302" s="29"/>
      <c r="G302" s="29"/>
      <c r="H302" s="29"/>
      <c r="I302" s="29"/>
      <c r="J302" s="29"/>
      <c r="K302" s="29"/>
      <c r="L302" s="29"/>
      <c r="M302" s="29"/>
    </row>
    <row r="303" spans="2:13" ht="12.75">
      <c r="B303" s="29"/>
      <c r="C303" s="29"/>
      <c r="D303" s="29"/>
      <c r="E303" s="29"/>
      <c r="F303" s="29"/>
      <c r="G303" s="29"/>
      <c r="H303" s="29"/>
      <c r="I303" s="29"/>
      <c r="J303" s="29"/>
      <c r="K303" s="29"/>
      <c r="L303" s="29"/>
      <c r="M303" s="29"/>
    </row>
    <row r="304" spans="2:13" ht="12.75">
      <c r="B304" s="29"/>
      <c r="C304" s="29"/>
      <c r="D304" s="29"/>
      <c r="E304" s="29"/>
      <c r="F304" s="29"/>
      <c r="G304" s="29"/>
      <c r="H304" s="29"/>
      <c r="I304" s="29"/>
      <c r="J304" s="29"/>
      <c r="K304" s="29"/>
      <c r="L304" s="29"/>
      <c r="M304" s="29"/>
    </row>
    <row r="305" spans="2:13" ht="12.75">
      <c r="B305" s="29"/>
      <c r="C305" s="29"/>
      <c r="D305" s="29"/>
      <c r="E305" s="29"/>
      <c r="F305" s="29"/>
      <c r="G305" s="29"/>
      <c r="H305" s="29"/>
      <c r="I305" s="29"/>
      <c r="J305" s="29"/>
      <c r="K305" s="29"/>
      <c r="L305" s="29"/>
      <c r="M305" s="29"/>
    </row>
    <row r="306" spans="2:13" ht="12.75">
      <c r="B306" s="29"/>
      <c r="C306" s="29"/>
      <c r="D306" s="29"/>
      <c r="E306" s="29"/>
      <c r="F306" s="29"/>
      <c r="G306" s="29"/>
      <c r="H306" s="29"/>
      <c r="I306" s="29"/>
      <c r="J306" s="29"/>
      <c r="K306" s="29"/>
      <c r="L306" s="29"/>
      <c r="M306" s="29"/>
    </row>
    <row r="307" spans="2:13" ht="12.75">
      <c r="B307" s="29"/>
      <c r="C307" s="29"/>
      <c r="D307" s="29"/>
      <c r="E307" s="29"/>
      <c r="F307" s="29"/>
      <c r="G307" s="29"/>
      <c r="H307" s="29"/>
      <c r="I307" s="29"/>
      <c r="J307" s="29"/>
      <c r="K307" s="29"/>
      <c r="L307" s="29"/>
      <c r="M307" s="29"/>
    </row>
    <row r="308" spans="2:13" ht="12.75">
      <c r="B308" s="29"/>
      <c r="C308" s="29"/>
      <c r="D308" s="29"/>
      <c r="E308" s="29"/>
      <c r="F308" s="29"/>
      <c r="G308" s="29"/>
      <c r="H308" s="29"/>
      <c r="I308" s="29"/>
      <c r="J308" s="29"/>
      <c r="K308" s="29"/>
      <c r="L308" s="29"/>
      <c r="M308" s="29"/>
    </row>
    <row r="309" spans="2:13" ht="12.75">
      <c r="B309" s="29"/>
      <c r="C309" s="29"/>
      <c r="D309" s="29"/>
      <c r="E309" s="29"/>
      <c r="F309" s="29"/>
      <c r="G309" s="29"/>
      <c r="H309" s="29"/>
      <c r="I309" s="29"/>
      <c r="J309" s="29"/>
      <c r="K309" s="29"/>
      <c r="L309" s="29"/>
      <c r="M309" s="29"/>
    </row>
    <row r="310" spans="2:13" ht="12.75">
      <c r="B310" s="29"/>
      <c r="C310" s="29"/>
      <c r="D310" s="29"/>
      <c r="E310" s="29"/>
      <c r="F310" s="29"/>
      <c r="G310" s="29"/>
      <c r="H310" s="29"/>
      <c r="I310" s="29"/>
      <c r="J310" s="29"/>
      <c r="K310" s="29"/>
      <c r="L310" s="29"/>
      <c r="M310" s="29"/>
    </row>
    <row r="311" spans="2:13" ht="12.75">
      <c r="B311" s="29"/>
      <c r="C311" s="29"/>
      <c r="D311" s="29"/>
      <c r="E311" s="29"/>
      <c r="F311" s="29"/>
      <c r="G311" s="29"/>
      <c r="H311" s="29"/>
      <c r="I311" s="29"/>
      <c r="J311" s="29"/>
      <c r="K311" s="29"/>
      <c r="L311" s="29"/>
      <c r="M311" s="29"/>
    </row>
    <row r="312" spans="2:13" ht="12.75">
      <c r="B312" s="29"/>
      <c r="C312" s="29"/>
      <c r="D312" s="29"/>
      <c r="E312" s="29"/>
      <c r="F312" s="29"/>
      <c r="G312" s="29"/>
      <c r="H312" s="29"/>
      <c r="I312" s="29"/>
      <c r="J312" s="29"/>
      <c r="K312" s="29"/>
      <c r="L312" s="29"/>
      <c r="M312" s="29"/>
    </row>
    <row r="313" spans="2:13" ht="12.75">
      <c r="B313" s="29"/>
      <c r="C313" s="29"/>
      <c r="D313" s="29"/>
      <c r="E313" s="29"/>
      <c r="F313" s="29"/>
      <c r="G313" s="29"/>
      <c r="H313" s="29"/>
      <c r="I313" s="29"/>
      <c r="J313" s="29"/>
      <c r="K313" s="29"/>
      <c r="L313" s="29"/>
      <c r="M313" s="29"/>
    </row>
    <row r="314" spans="2:13" ht="12.75">
      <c r="B314" s="29"/>
      <c r="C314" s="29"/>
      <c r="D314" s="29"/>
      <c r="E314" s="29"/>
      <c r="F314" s="29"/>
      <c r="G314" s="29"/>
      <c r="H314" s="29"/>
      <c r="I314" s="29"/>
      <c r="J314" s="29"/>
      <c r="K314" s="29"/>
      <c r="L314" s="29"/>
      <c r="M314" s="29"/>
    </row>
    <row r="315" spans="2:13" ht="12.75">
      <c r="B315" s="29"/>
      <c r="C315" s="29"/>
      <c r="D315" s="29"/>
      <c r="E315" s="29"/>
      <c r="F315" s="29"/>
      <c r="G315" s="29"/>
      <c r="H315" s="29"/>
      <c r="I315" s="29"/>
      <c r="J315" s="29"/>
      <c r="K315" s="29"/>
      <c r="L315" s="29"/>
      <c r="M315" s="29"/>
    </row>
    <row r="316" spans="2:13" ht="12.75">
      <c r="B316" s="29"/>
      <c r="C316" s="29"/>
      <c r="D316" s="29"/>
      <c r="E316" s="29"/>
      <c r="F316" s="29"/>
      <c r="G316" s="29"/>
      <c r="H316" s="29"/>
      <c r="I316" s="29"/>
      <c r="J316" s="29"/>
      <c r="K316" s="29"/>
      <c r="L316" s="29"/>
      <c r="M316" s="29"/>
    </row>
    <row r="317" spans="2:13" ht="12.75">
      <c r="B317" s="29"/>
      <c r="C317" s="29"/>
      <c r="D317" s="29"/>
      <c r="E317" s="29"/>
      <c r="F317" s="29"/>
      <c r="G317" s="29"/>
      <c r="H317" s="29"/>
      <c r="I317" s="29"/>
      <c r="J317" s="29"/>
      <c r="K317" s="29"/>
      <c r="L317" s="29"/>
      <c r="M317" s="29"/>
    </row>
    <row r="318" spans="2:13" ht="12.75">
      <c r="B318" s="29"/>
      <c r="C318" s="29"/>
      <c r="D318" s="29"/>
      <c r="E318" s="29"/>
      <c r="F318" s="29"/>
      <c r="G318" s="29"/>
      <c r="H318" s="29"/>
      <c r="I318" s="29"/>
      <c r="J318" s="29"/>
      <c r="K318" s="29"/>
      <c r="L318" s="29"/>
      <c r="M318" s="29"/>
    </row>
    <row r="319" spans="2:13" ht="12.75">
      <c r="B319" s="29"/>
      <c r="C319" s="29"/>
      <c r="D319" s="29"/>
      <c r="E319" s="29"/>
      <c r="F319" s="29"/>
      <c r="G319" s="29"/>
      <c r="H319" s="29"/>
      <c r="I319" s="29"/>
      <c r="J319" s="29"/>
      <c r="K319" s="29"/>
      <c r="L319" s="29"/>
      <c r="M319" s="29"/>
    </row>
    <row r="320" spans="2:13" ht="12.75">
      <c r="B320" s="29"/>
      <c r="C320" s="29"/>
      <c r="D320" s="29"/>
      <c r="E320" s="29"/>
      <c r="F320" s="29"/>
      <c r="G320" s="29"/>
      <c r="H320" s="29"/>
      <c r="I320" s="29"/>
      <c r="J320" s="29"/>
      <c r="K320" s="29"/>
      <c r="L320" s="29"/>
      <c r="M320" s="29"/>
    </row>
    <row r="321" spans="2:13" ht="12.75">
      <c r="B321" s="29"/>
      <c r="C321" s="29"/>
      <c r="D321" s="29"/>
      <c r="E321" s="29"/>
      <c r="F321" s="29"/>
      <c r="G321" s="29"/>
      <c r="H321" s="29"/>
      <c r="I321" s="29"/>
      <c r="J321" s="29"/>
      <c r="K321" s="29"/>
      <c r="L321" s="29"/>
      <c r="M321" s="29"/>
    </row>
    <row r="322" spans="2:13" ht="12.75">
      <c r="B322" s="29"/>
      <c r="C322" s="29"/>
      <c r="D322" s="29"/>
      <c r="E322" s="29"/>
      <c r="F322" s="29"/>
      <c r="G322" s="29"/>
      <c r="H322" s="29"/>
      <c r="I322" s="29"/>
      <c r="J322" s="29"/>
      <c r="K322" s="29"/>
      <c r="L322" s="29"/>
      <c r="M322" s="29"/>
    </row>
    <row r="323" spans="2:13" ht="12.75">
      <c r="B323" s="29"/>
      <c r="C323" s="29"/>
      <c r="D323" s="29"/>
      <c r="E323" s="29"/>
      <c r="F323" s="29"/>
      <c r="G323" s="29"/>
      <c r="H323" s="29"/>
      <c r="I323" s="29"/>
      <c r="J323" s="29"/>
      <c r="K323" s="29"/>
      <c r="L323" s="29"/>
      <c r="M323" s="29"/>
    </row>
    <row r="324" spans="2:13" ht="12.75">
      <c r="B324" s="29"/>
      <c r="C324" s="29"/>
      <c r="D324" s="29"/>
      <c r="E324" s="29"/>
      <c r="F324" s="29"/>
      <c r="G324" s="29"/>
      <c r="H324" s="29"/>
      <c r="I324" s="29"/>
      <c r="J324" s="29"/>
      <c r="K324" s="29"/>
      <c r="L324" s="29"/>
      <c r="M324" s="29"/>
    </row>
    <row r="325" spans="2:13" ht="12.75">
      <c r="B325" s="29"/>
      <c r="C325" s="29"/>
      <c r="D325" s="29"/>
      <c r="E325" s="29"/>
      <c r="F325" s="29"/>
      <c r="G325" s="29"/>
      <c r="H325" s="29"/>
      <c r="I325" s="29"/>
      <c r="J325" s="29"/>
      <c r="K325" s="29"/>
      <c r="L325" s="29"/>
      <c r="M325" s="29"/>
    </row>
    <row r="326" spans="2:13" ht="12.75">
      <c r="B326" s="29"/>
      <c r="C326" s="29"/>
      <c r="D326" s="29"/>
      <c r="E326" s="29"/>
      <c r="F326" s="29"/>
      <c r="G326" s="29"/>
      <c r="H326" s="29"/>
      <c r="I326" s="29"/>
      <c r="J326" s="29"/>
      <c r="K326" s="29"/>
      <c r="L326" s="29"/>
      <c r="M326" s="29"/>
    </row>
    <row r="327" spans="2:13" ht="12.75">
      <c r="B327" s="29"/>
      <c r="C327" s="29"/>
      <c r="D327" s="29"/>
      <c r="E327" s="29"/>
      <c r="F327" s="29"/>
      <c r="G327" s="29"/>
      <c r="H327" s="29"/>
      <c r="I327" s="29"/>
      <c r="J327" s="29"/>
      <c r="K327" s="29"/>
      <c r="L327" s="29"/>
      <c r="M327" s="29"/>
    </row>
    <row r="328" spans="2:13" ht="12.75">
      <c r="B328" s="29"/>
      <c r="C328" s="29"/>
      <c r="D328" s="29"/>
      <c r="E328" s="29"/>
      <c r="F328" s="29"/>
      <c r="G328" s="29"/>
      <c r="H328" s="29"/>
      <c r="I328" s="29"/>
      <c r="J328" s="29"/>
      <c r="K328" s="29"/>
      <c r="L328" s="29"/>
      <c r="M328" s="29"/>
    </row>
    <row r="329" spans="2:13" ht="12.75">
      <c r="B329" s="29"/>
      <c r="C329" s="29"/>
      <c r="D329" s="29"/>
      <c r="E329" s="29"/>
      <c r="F329" s="29"/>
      <c r="G329" s="29"/>
      <c r="H329" s="29"/>
      <c r="I329" s="29"/>
      <c r="J329" s="29"/>
      <c r="K329" s="29"/>
      <c r="L329" s="29"/>
      <c r="M329" s="29"/>
    </row>
    <row r="330" spans="2:13" ht="12.75">
      <c r="B330" s="29"/>
      <c r="C330" s="29"/>
      <c r="D330" s="29"/>
      <c r="E330" s="29"/>
      <c r="F330" s="29"/>
      <c r="G330" s="29"/>
      <c r="H330" s="29"/>
      <c r="I330" s="29"/>
      <c r="J330" s="29"/>
      <c r="K330" s="29"/>
      <c r="L330" s="29"/>
      <c r="M330" s="29"/>
    </row>
    <row r="331" spans="2:13" ht="12.75">
      <c r="B331" s="29"/>
      <c r="C331" s="29"/>
      <c r="D331" s="29"/>
      <c r="E331" s="29"/>
      <c r="F331" s="29"/>
      <c r="G331" s="29"/>
      <c r="H331" s="29"/>
      <c r="I331" s="29"/>
      <c r="J331" s="29"/>
      <c r="K331" s="29"/>
      <c r="L331" s="29"/>
      <c r="M331" s="29"/>
    </row>
    <row r="332" spans="2:13" ht="12.75">
      <c r="B332" s="29"/>
      <c r="C332" s="29"/>
      <c r="D332" s="29"/>
      <c r="E332" s="29"/>
      <c r="F332" s="29"/>
      <c r="G332" s="29"/>
      <c r="H332" s="29"/>
      <c r="I332" s="29"/>
      <c r="J332" s="29"/>
      <c r="K332" s="29"/>
      <c r="L332" s="29"/>
      <c r="M332" s="29"/>
    </row>
    <row r="333" spans="2:13" ht="12.75">
      <c r="B333" s="29"/>
      <c r="C333" s="29"/>
      <c r="D333" s="29"/>
      <c r="E333" s="29"/>
      <c r="F333" s="29"/>
      <c r="G333" s="29"/>
      <c r="H333" s="29"/>
      <c r="I333" s="29"/>
      <c r="J333" s="29"/>
      <c r="K333" s="29"/>
      <c r="L333" s="29"/>
      <c r="M333" s="29"/>
    </row>
    <row r="334" spans="2:13" ht="12.75">
      <c r="B334" s="29"/>
      <c r="C334" s="29"/>
      <c r="D334" s="29"/>
      <c r="E334" s="29"/>
      <c r="F334" s="29"/>
      <c r="G334" s="29"/>
      <c r="H334" s="29"/>
      <c r="I334" s="29"/>
      <c r="J334" s="29"/>
      <c r="K334" s="29"/>
      <c r="L334" s="29"/>
      <c r="M334" s="29"/>
    </row>
    <row r="335" spans="2:13" ht="12.75">
      <c r="B335" s="29"/>
      <c r="C335" s="29"/>
      <c r="D335" s="29"/>
      <c r="E335" s="29"/>
      <c r="F335" s="29"/>
      <c r="G335" s="29"/>
      <c r="H335" s="29"/>
      <c r="I335" s="29"/>
      <c r="J335" s="29"/>
      <c r="K335" s="29"/>
      <c r="L335" s="29"/>
      <c r="M335" s="29"/>
    </row>
    <row r="336" spans="2:13" ht="12.75">
      <c r="B336" s="29"/>
      <c r="C336" s="29"/>
      <c r="D336" s="29"/>
      <c r="E336" s="29"/>
      <c r="F336" s="29"/>
      <c r="G336" s="29"/>
      <c r="H336" s="29"/>
      <c r="I336" s="29"/>
      <c r="J336" s="29"/>
      <c r="K336" s="29"/>
      <c r="L336" s="29"/>
      <c r="M336" s="29"/>
    </row>
    <row r="337" spans="2:13" ht="12.75">
      <c r="B337" s="29"/>
      <c r="C337" s="29"/>
      <c r="D337" s="29"/>
      <c r="E337" s="29"/>
      <c r="F337" s="29"/>
      <c r="G337" s="29"/>
      <c r="H337" s="29"/>
      <c r="I337" s="29"/>
      <c r="J337" s="29"/>
      <c r="K337" s="29"/>
      <c r="L337" s="29"/>
      <c r="M337" s="29"/>
    </row>
    <row r="338" spans="2:13" ht="12.75">
      <c r="B338" s="29"/>
      <c r="C338" s="29"/>
      <c r="D338" s="29"/>
      <c r="E338" s="29"/>
      <c r="F338" s="29"/>
      <c r="G338" s="29"/>
      <c r="H338" s="29"/>
      <c r="I338" s="29"/>
      <c r="J338" s="29"/>
      <c r="K338" s="29"/>
      <c r="L338" s="29"/>
      <c r="M338" s="29"/>
    </row>
    <row r="339" spans="2:13" ht="12.75">
      <c r="B339" s="29"/>
      <c r="C339" s="29"/>
      <c r="D339" s="29"/>
      <c r="E339" s="29"/>
      <c r="F339" s="29"/>
      <c r="G339" s="29"/>
      <c r="H339" s="29"/>
      <c r="I339" s="29"/>
      <c r="J339" s="29"/>
      <c r="K339" s="29"/>
      <c r="L339" s="29"/>
      <c r="M339" s="29"/>
    </row>
    <row r="340" spans="2:13" ht="12.75">
      <c r="B340" s="29"/>
      <c r="C340" s="29"/>
      <c r="D340" s="29"/>
      <c r="E340" s="29"/>
      <c r="F340" s="29"/>
      <c r="G340" s="29"/>
      <c r="H340" s="29"/>
      <c r="I340" s="29"/>
      <c r="J340" s="29"/>
      <c r="K340" s="29"/>
      <c r="L340" s="29"/>
      <c r="M340" s="29"/>
    </row>
    <row r="341" spans="2:13" ht="12.75">
      <c r="B341" s="29"/>
      <c r="C341" s="29"/>
      <c r="D341" s="29"/>
      <c r="E341" s="29"/>
      <c r="F341" s="29"/>
      <c r="G341" s="29"/>
      <c r="H341" s="29"/>
      <c r="I341" s="29"/>
      <c r="J341" s="29"/>
      <c r="K341" s="29"/>
      <c r="L341" s="29"/>
      <c r="M341" s="29"/>
    </row>
    <row r="342" spans="2:13" ht="12.75">
      <c r="B342" s="29"/>
      <c r="C342" s="29"/>
      <c r="D342" s="29"/>
      <c r="E342" s="29"/>
      <c r="F342" s="29"/>
      <c r="G342" s="29"/>
      <c r="H342" s="29"/>
      <c r="I342" s="29"/>
      <c r="J342" s="29"/>
      <c r="K342" s="29"/>
      <c r="L342" s="29"/>
      <c r="M342" s="29"/>
    </row>
    <row r="343" spans="2:13" ht="12.75">
      <c r="B343" s="29"/>
      <c r="C343" s="29"/>
      <c r="D343" s="29"/>
      <c r="E343" s="29"/>
      <c r="F343" s="29"/>
      <c r="G343" s="29"/>
      <c r="H343" s="29"/>
      <c r="I343" s="29"/>
      <c r="J343" s="29"/>
      <c r="K343" s="29"/>
      <c r="L343" s="29"/>
      <c r="M343" s="29"/>
    </row>
    <row r="344" spans="2:13" ht="12.75">
      <c r="B344" s="29"/>
      <c r="C344" s="29"/>
      <c r="D344" s="29"/>
      <c r="E344" s="29"/>
      <c r="F344" s="29"/>
      <c r="G344" s="29"/>
      <c r="H344" s="29"/>
      <c r="I344" s="29"/>
      <c r="J344" s="29"/>
      <c r="K344" s="29"/>
      <c r="L344" s="29"/>
      <c r="M344" s="29"/>
    </row>
    <row r="345" spans="2:13" ht="12.75">
      <c r="B345" s="29"/>
      <c r="C345" s="29"/>
      <c r="D345" s="29"/>
      <c r="E345" s="29"/>
      <c r="F345" s="29"/>
      <c r="G345" s="29"/>
      <c r="H345" s="29"/>
      <c r="I345" s="29"/>
      <c r="J345" s="29"/>
      <c r="K345" s="29"/>
      <c r="L345" s="29"/>
      <c r="M345" s="29"/>
    </row>
    <row r="346" spans="2:13" ht="12.75">
      <c r="B346" s="29"/>
      <c r="C346" s="29"/>
      <c r="D346" s="29"/>
      <c r="E346" s="29"/>
      <c r="F346" s="29"/>
      <c r="G346" s="29"/>
      <c r="H346" s="29"/>
      <c r="I346" s="29"/>
      <c r="J346" s="29"/>
      <c r="K346" s="29"/>
      <c r="L346" s="29"/>
      <c r="M346" s="29"/>
    </row>
    <row r="347" spans="2:13" ht="12.75">
      <c r="B347" s="29"/>
      <c r="C347" s="29"/>
      <c r="D347" s="29"/>
      <c r="E347" s="29"/>
      <c r="F347" s="29"/>
      <c r="G347" s="29"/>
      <c r="H347" s="29"/>
      <c r="I347" s="29"/>
      <c r="J347" s="29"/>
      <c r="K347" s="29"/>
      <c r="L347" s="29"/>
      <c r="M347" s="29"/>
    </row>
    <row r="348" spans="2:13" ht="12.75">
      <c r="B348" s="29"/>
      <c r="C348" s="29"/>
      <c r="D348" s="29"/>
      <c r="E348" s="29"/>
      <c r="F348" s="29"/>
      <c r="G348" s="29"/>
      <c r="H348" s="29"/>
      <c r="I348" s="29"/>
      <c r="J348" s="29"/>
      <c r="K348" s="29"/>
      <c r="L348" s="29"/>
      <c r="M348" s="29"/>
    </row>
    <row r="349" spans="2:13" ht="12.75">
      <c r="B349" s="29"/>
      <c r="C349" s="29"/>
      <c r="D349" s="29"/>
      <c r="E349" s="29"/>
      <c r="F349" s="29"/>
      <c r="G349" s="29"/>
      <c r="H349" s="29"/>
      <c r="I349" s="29"/>
      <c r="J349" s="29"/>
      <c r="K349" s="29"/>
      <c r="L349" s="29"/>
      <c r="M349" s="29"/>
    </row>
    <row r="350" spans="2:13" ht="12.75">
      <c r="B350" s="29"/>
      <c r="C350" s="29"/>
      <c r="D350" s="29"/>
      <c r="E350" s="29"/>
      <c r="F350" s="29"/>
      <c r="G350" s="29"/>
      <c r="H350" s="29"/>
      <c r="I350" s="29"/>
      <c r="J350" s="29"/>
      <c r="K350" s="29"/>
      <c r="L350" s="29"/>
      <c r="M350" s="29"/>
    </row>
    <row r="351" spans="2:13" ht="12.75">
      <c r="B351" s="29"/>
      <c r="C351" s="29"/>
      <c r="D351" s="29"/>
      <c r="E351" s="29"/>
      <c r="F351" s="29"/>
      <c r="G351" s="29"/>
      <c r="H351" s="29"/>
      <c r="I351" s="29"/>
      <c r="J351" s="29"/>
      <c r="K351" s="29"/>
      <c r="L351" s="29"/>
      <c r="M351" s="29"/>
    </row>
    <row r="352" spans="2:13" ht="12.75">
      <c r="B352" s="29"/>
      <c r="C352" s="29"/>
      <c r="D352" s="29"/>
      <c r="E352" s="29"/>
      <c r="F352" s="29"/>
      <c r="G352" s="29"/>
      <c r="H352" s="29"/>
      <c r="I352" s="29"/>
      <c r="J352" s="29"/>
      <c r="K352" s="29"/>
      <c r="L352" s="29"/>
      <c r="M352" s="29"/>
    </row>
    <row r="353" spans="2:13" ht="12.75">
      <c r="B353" s="29"/>
      <c r="C353" s="29"/>
      <c r="D353" s="29"/>
      <c r="E353" s="29"/>
      <c r="F353" s="29"/>
      <c r="G353" s="29"/>
      <c r="H353" s="29"/>
      <c r="I353" s="29"/>
      <c r="J353" s="29"/>
      <c r="K353" s="29"/>
      <c r="L353" s="29"/>
      <c r="M353" s="29"/>
    </row>
    <row r="354" spans="2:13" ht="12.75">
      <c r="B354" s="29"/>
      <c r="C354" s="29"/>
      <c r="D354" s="29"/>
      <c r="E354" s="29"/>
      <c r="F354" s="29"/>
      <c r="G354" s="29"/>
      <c r="H354" s="29"/>
      <c r="I354" s="29"/>
      <c r="J354" s="29"/>
      <c r="K354" s="29"/>
      <c r="L354" s="29"/>
      <c r="M354" s="29"/>
    </row>
    <row r="355" spans="2:13" ht="12.75">
      <c r="B355" s="29"/>
      <c r="C355" s="29"/>
      <c r="D355" s="29"/>
      <c r="E355" s="29"/>
      <c r="F355" s="29"/>
      <c r="G355" s="29"/>
      <c r="H355" s="29"/>
      <c r="I355" s="29"/>
      <c r="J355" s="29"/>
      <c r="K355" s="29"/>
      <c r="L355" s="29"/>
      <c r="M355" s="29"/>
    </row>
    <row r="356" spans="2:13" ht="12.75">
      <c r="B356" s="29"/>
      <c r="C356" s="29"/>
      <c r="D356" s="29"/>
      <c r="E356" s="29"/>
      <c r="F356" s="29"/>
      <c r="G356" s="29"/>
      <c r="H356" s="29"/>
      <c r="I356" s="29"/>
      <c r="J356" s="29"/>
      <c r="K356" s="29"/>
      <c r="L356" s="29"/>
      <c r="M356" s="29"/>
    </row>
    <row r="357" spans="2:13" ht="12.75">
      <c r="B357" s="29"/>
      <c r="C357" s="29"/>
      <c r="D357" s="29"/>
      <c r="E357" s="29"/>
      <c r="F357" s="29"/>
      <c r="G357" s="29"/>
      <c r="H357" s="29"/>
      <c r="I357" s="29"/>
      <c r="J357" s="29"/>
      <c r="K357" s="29"/>
      <c r="L357" s="29"/>
      <c r="M357" s="29"/>
    </row>
    <row r="358" spans="2:13" ht="12.75">
      <c r="B358" s="29"/>
      <c r="C358" s="29"/>
      <c r="D358" s="29"/>
      <c r="E358" s="29"/>
      <c r="F358" s="29"/>
      <c r="G358" s="29"/>
      <c r="H358" s="29"/>
      <c r="I358" s="29"/>
      <c r="J358" s="29"/>
      <c r="K358" s="29"/>
      <c r="L358" s="29"/>
      <c r="M358" s="29"/>
    </row>
    <row r="359" spans="2:13" ht="12.75">
      <c r="B359" s="29"/>
      <c r="C359" s="29"/>
      <c r="D359" s="29"/>
      <c r="E359" s="29"/>
      <c r="F359" s="29"/>
      <c r="G359" s="29"/>
      <c r="H359" s="29"/>
      <c r="I359" s="29"/>
      <c r="J359" s="29"/>
      <c r="K359" s="29"/>
      <c r="L359" s="29"/>
      <c r="M359" s="29"/>
    </row>
    <row r="360" spans="2:13" ht="12.75">
      <c r="B360" s="29"/>
      <c r="C360" s="29"/>
      <c r="D360" s="29"/>
      <c r="E360" s="29"/>
      <c r="F360" s="29"/>
      <c r="G360" s="29"/>
      <c r="H360" s="29"/>
      <c r="I360" s="29"/>
      <c r="J360" s="29"/>
      <c r="K360" s="29"/>
      <c r="L360" s="29"/>
      <c r="M360" s="29"/>
    </row>
    <row r="361" spans="2:13" ht="12.75">
      <c r="B361" s="29"/>
      <c r="C361" s="29"/>
      <c r="D361" s="29"/>
      <c r="E361" s="29"/>
      <c r="F361" s="29"/>
      <c r="G361" s="29"/>
      <c r="H361" s="29"/>
      <c r="I361" s="29"/>
      <c r="J361" s="29"/>
      <c r="K361" s="29"/>
      <c r="L361" s="29"/>
      <c r="M361" s="29"/>
    </row>
    <row r="362" spans="2:13" ht="12.75">
      <c r="B362" s="29"/>
      <c r="C362" s="29"/>
      <c r="D362" s="29"/>
      <c r="E362" s="29"/>
      <c r="F362" s="29"/>
      <c r="G362" s="29"/>
      <c r="H362" s="29"/>
      <c r="I362" s="29"/>
      <c r="J362" s="29"/>
      <c r="K362" s="29"/>
      <c r="L362" s="29"/>
      <c r="M362" s="29"/>
    </row>
    <row r="363" spans="2:13" ht="12.75">
      <c r="B363" s="29"/>
      <c r="C363" s="29"/>
      <c r="D363" s="29"/>
      <c r="E363" s="29"/>
      <c r="F363" s="29"/>
      <c r="G363" s="29"/>
      <c r="H363" s="29"/>
      <c r="I363" s="29"/>
      <c r="J363" s="29"/>
      <c r="K363" s="29"/>
      <c r="L363" s="29"/>
      <c r="M363" s="29"/>
    </row>
    <row r="364" spans="2:13" ht="12.75">
      <c r="B364" s="29"/>
      <c r="C364" s="29"/>
      <c r="D364" s="29"/>
      <c r="E364" s="29"/>
      <c r="F364" s="29"/>
      <c r="G364" s="29"/>
      <c r="H364" s="29"/>
      <c r="I364" s="29"/>
      <c r="J364" s="29"/>
      <c r="K364" s="29"/>
      <c r="L364" s="29"/>
      <c r="M364" s="29"/>
    </row>
    <row r="365" spans="2:13" ht="12.75">
      <c r="B365" s="29"/>
      <c r="C365" s="29"/>
      <c r="D365" s="29"/>
      <c r="E365" s="29"/>
      <c r="F365" s="29"/>
      <c r="G365" s="29"/>
      <c r="H365" s="29"/>
      <c r="I365" s="29"/>
      <c r="J365" s="29"/>
      <c r="K365" s="29"/>
      <c r="L365" s="29"/>
      <c r="M365" s="29"/>
    </row>
    <row r="366" spans="2:13" ht="12.75">
      <c r="B366" s="29"/>
      <c r="C366" s="29"/>
      <c r="D366" s="29"/>
      <c r="E366" s="29"/>
      <c r="F366" s="29"/>
      <c r="G366" s="29"/>
      <c r="H366" s="29"/>
      <c r="I366" s="29"/>
      <c r="J366" s="29"/>
      <c r="K366" s="29"/>
      <c r="L366" s="29"/>
      <c r="M366" s="29"/>
    </row>
    <row r="367" spans="2:13" ht="12.75">
      <c r="B367" s="29"/>
      <c r="C367" s="29"/>
      <c r="D367" s="29"/>
      <c r="E367" s="29"/>
      <c r="F367" s="29"/>
      <c r="G367" s="29"/>
      <c r="H367" s="29"/>
      <c r="I367" s="29"/>
      <c r="J367" s="29"/>
      <c r="K367" s="29"/>
      <c r="L367" s="29"/>
      <c r="M367" s="29"/>
    </row>
    <row r="368" spans="2:13" ht="12.75">
      <c r="B368" s="29"/>
      <c r="C368" s="29"/>
      <c r="D368" s="29"/>
      <c r="E368" s="29"/>
      <c r="F368" s="29"/>
      <c r="G368" s="29"/>
      <c r="H368" s="29"/>
      <c r="I368" s="29"/>
      <c r="J368" s="29"/>
      <c r="K368" s="29"/>
      <c r="L368" s="29"/>
      <c r="M368" s="29"/>
    </row>
    <row r="369" spans="2:13" ht="12.75">
      <c r="B369" s="29"/>
      <c r="C369" s="29"/>
      <c r="D369" s="29"/>
      <c r="E369" s="29"/>
      <c r="F369" s="29"/>
      <c r="G369" s="29"/>
      <c r="H369" s="29"/>
      <c r="I369" s="29"/>
      <c r="J369" s="29"/>
      <c r="K369" s="29"/>
      <c r="L369" s="29"/>
      <c r="M369" s="29"/>
    </row>
    <row r="370" spans="2:13" ht="12.75">
      <c r="B370" s="29"/>
      <c r="C370" s="29"/>
      <c r="D370" s="29"/>
      <c r="E370" s="29"/>
      <c r="F370" s="29"/>
      <c r="G370" s="29"/>
      <c r="H370" s="29"/>
      <c r="I370" s="29"/>
      <c r="J370" s="29"/>
      <c r="K370" s="29"/>
      <c r="L370" s="29"/>
      <c r="M370" s="29"/>
    </row>
    <row r="371" spans="2:13" ht="12.75">
      <c r="B371" s="29"/>
      <c r="C371" s="29"/>
      <c r="D371" s="29"/>
      <c r="E371" s="29"/>
      <c r="F371" s="29"/>
      <c r="G371" s="29"/>
      <c r="H371" s="29"/>
      <c r="I371" s="29"/>
      <c r="J371" s="29"/>
      <c r="K371" s="29"/>
      <c r="L371" s="29"/>
      <c r="M371" s="29"/>
    </row>
    <row r="372" spans="2:13" ht="12.75">
      <c r="B372" s="29"/>
      <c r="C372" s="29"/>
      <c r="D372" s="29"/>
      <c r="E372" s="29"/>
      <c r="F372" s="29"/>
      <c r="G372" s="29"/>
      <c r="H372" s="29"/>
      <c r="I372" s="29"/>
      <c r="J372" s="29"/>
      <c r="K372" s="29"/>
      <c r="L372" s="29"/>
      <c r="M372" s="29"/>
    </row>
    <row r="373" spans="2:13" ht="12.75">
      <c r="B373" s="29"/>
      <c r="C373" s="29"/>
      <c r="D373" s="29"/>
      <c r="E373" s="29"/>
      <c r="F373" s="29"/>
      <c r="G373" s="29"/>
      <c r="H373" s="29"/>
      <c r="I373" s="29"/>
      <c r="J373" s="29"/>
      <c r="K373" s="29"/>
      <c r="L373" s="29"/>
      <c r="M373" s="29"/>
    </row>
    <row r="374" spans="2:13" ht="12.75">
      <c r="B374" s="29"/>
      <c r="C374" s="29"/>
      <c r="D374" s="29"/>
      <c r="E374" s="29"/>
      <c r="F374" s="29"/>
      <c r="G374" s="29"/>
      <c r="H374" s="29"/>
      <c r="I374" s="29"/>
      <c r="J374" s="29"/>
      <c r="K374" s="29"/>
      <c r="L374" s="29"/>
      <c r="M374" s="29"/>
    </row>
    <row r="375" spans="2:13" ht="12.75">
      <c r="B375" s="29"/>
      <c r="C375" s="29"/>
      <c r="D375" s="29"/>
      <c r="E375" s="29"/>
      <c r="F375" s="29"/>
      <c r="G375" s="29"/>
      <c r="H375" s="29"/>
      <c r="I375" s="29"/>
      <c r="J375" s="29"/>
      <c r="K375" s="29"/>
      <c r="L375" s="29"/>
      <c r="M375" s="29"/>
    </row>
    <row r="376" spans="2:13" ht="12.75">
      <c r="B376" s="29"/>
      <c r="C376" s="29"/>
      <c r="D376" s="29"/>
      <c r="E376" s="29"/>
      <c r="F376" s="29"/>
      <c r="G376" s="29"/>
      <c r="H376" s="29"/>
      <c r="I376" s="29"/>
      <c r="J376" s="29"/>
      <c r="K376" s="29"/>
      <c r="L376" s="29"/>
      <c r="M376" s="29"/>
    </row>
    <row r="377" spans="2:13" ht="12.75">
      <c r="B377" s="29"/>
      <c r="C377" s="29"/>
      <c r="D377" s="29"/>
      <c r="E377" s="29"/>
      <c r="F377" s="29"/>
      <c r="G377" s="29"/>
      <c r="H377" s="29"/>
      <c r="I377" s="29"/>
      <c r="J377" s="29"/>
      <c r="K377" s="29"/>
      <c r="L377" s="29"/>
      <c r="M377" s="29"/>
    </row>
    <row r="378" spans="2:13" ht="12.75">
      <c r="B378" s="29"/>
      <c r="C378" s="29"/>
      <c r="D378" s="29"/>
      <c r="E378" s="29"/>
      <c r="F378" s="29"/>
      <c r="G378" s="29"/>
      <c r="H378" s="29"/>
      <c r="I378" s="29"/>
      <c r="J378" s="29"/>
      <c r="K378" s="29"/>
      <c r="L378" s="29"/>
      <c r="M378" s="29"/>
    </row>
    <row r="379" spans="2:13" ht="12.75">
      <c r="B379" s="29"/>
      <c r="C379" s="29"/>
      <c r="D379" s="29"/>
      <c r="E379" s="29"/>
      <c r="F379" s="29"/>
      <c r="G379" s="29"/>
      <c r="H379" s="29"/>
      <c r="I379" s="29"/>
      <c r="J379" s="29"/>
      <c r="K379" s="29"/>
      <c r="L379" s="29"/>
      <c r="M379" s="29"/>
    </row>
    <row r="380" spans="2:13" ht="12.75">
      <c r="B380" s="29"/>
      <c r="C380" s="29"/>
      <c r="D380" s="29"/>
      <c r="E380" s="29"/>
      <c r="F380" s="29"/>
      <c r="G380" s="29"/>
      <c r="H380" s="29"/>
      <c r="I380" s="29"/>
      <c r="J380" s="29"/>
      <c r="K380" s="29"/>
      <c r="L380" s="29"/>
      <c r="M380" s="29"/>
    </row>
    <row r="381" spans="2:13" ht="12.75">
      <c r="B381" s="29"/>
      <c r="C381" s="29"/>
      <c r="D381" s="29"/>
      <c r="E381" s="29"/>
      <c r="F381" s="29"/>
      <c r="G381" s="29"/>
      <c r="H381" s="29"/>
      <c r="I381" s="29"/>
      <c r="J381" s="29"/>
      <c r="K381" s="29"/>
      <c r="L381" s="29"/>
      <c r="M381" s="29"/>
    </row>
    <row r="382" spans="2:13" ht="12.75">
      <c r="B382" s="29"/>
      <c r="C382" s="29"/>
      <c r="D382" s="29"/>
      <c r="E382" s="29"/>
      <c r="F382" s="29"/>
      <c r="G382" s="29"/>
      <c r="H382" s="29"/>
      <c r="I382" s="29"/>
      <c r="J382" s="29"/>
      <c r="K382" s="29"/>
      <c r="L382" s="29"/>
      <c r="M382" s="29"/>
    </row>
    <row r="383" spans="2:13" ht="12.75">
      <c r="B383" s="29"/>
      <c r="C383" s="29"/>
      <c r="D383" s="29"/>
      <c r="E383" s="29"/>
      <c r="F383" s="29"/>
      <c r="G383" s="29"/>
      <c r="H383" s="29"/>
      <c r="I383" s="29"/>
      <c r="J383" s="29"/>
      <c r="K383" s="29"/>
      <c r="L383" s="29"/>
      <c r="M383" s="29"/>
    </row>
    <row r="384" spans="2:13" ht="12.75">
      <c r="B384" s="29"/>
      <c r="C384" s="29"/>
      <c r="D384" s="29"/>
      <c r="E384" s="29"/>
      <c r="F384" s="29"/>
      <c r="G384" s="29"/>
      <c r="H384" s="29"/>
      <c r="I384" s="29"/>
      <c r="J384" s="29"/>
      <c r="K384" s="29"/>
      <c r="L384" s="29"/>
      <c r="M384" s="29"/>
    </row>
    <row r="385" spans="2:13" ht="12.75">
      <c r="B385" s="29"/>
      <c r="C385" s="29"/>
      <c r="D385" s="29"/>
      <c r="E385" s="29"/>
      <c r="F385" s="29"/>
      <c r="G385" s="29"/>
      <c r="H385" s="29"/>
      <c r="I385" s="29"/>
      <c r="J385" s="29"/>
      <c r="K385" s="29"/>
      <c r="L385" s="29"/>
      <c r="M385" s="29"/>
    </row>
    <row r="386" spans="2:13" ht="12.75">
      <c r="B386" s="29"/>
      <c r="C386" s="29"/>
      <c r="D386" s="29"/>
      <c r="E386" s="29"/>
      <c r="F386" s="29"/>
      <c r="G386" s="29"/>
      <c r="H386" s="29"/>
      <c r="I386" s="29"/>
      <c r="J386" s="29"/>
      <c r="K386" s="29"/>
      <c r="L386" s="29"/>
      <c r="M386" s="29"/>
    </row>
    <row r="387" spans="2:13" ht="12.75">
      <c r="B387" s="29"/>
      <c r="C387" s="29"/>
      <c r="D387" s="29"/>
      <c r="E387" s="29"/>
      <c r="F387" s="29"/>
      <c r="G387" s="29"/>
      <c r="H387" s="29"/>
      <c r="I387" s="29"/>
      <c r="J387" s="29"/>
      <c r="K387" s="29"/>
      <c r="L387" s="29"/>
      <c r="M387" s="29"/>
    </row>
    <row r="388" spans="2:13" ht="12.75">
      <c r="B388" s="29"/>
      <c r="C388" s="29"/>
      <c r="D388" s="29"/>
      <c r="E388" s="29"/>
      <c r="F388" s="29"/>
      <c r="G388" s="29"/>
      <c r="H388" s="29"/>
      <c r="I388" s="29"/>
      <c r="J388" s="29"/>
      <c r="K388" s="29"/>
      <c r="L388" s="29"/>
      <c r="M388" s="29"/>
    </row>
    <row r="389" spans="2:13" ht="12.75">
      <c r="B389" s="29"/>
      <c r="C389" s="29"/>
      <c r="D389" s="29"/>
      <c r="E389" s="29"/>
      <c r="F389" s="29"/>
      <c r="G389" s="29"/>
      <c r="H389" s="29"/>
      <c r="I389" s="29"/>
      <c r="J389" s="29"/>
      <c r="K389" s="29"/>
      <c r="L389" s="29"/>
      <c r="M389" s="29"/>
    </row>
    <row r="390" spans="2:13" ht="12.75">
      <c r="B390" s="29"/>
      <c r="C390" s="29"/>
      <c r="D390" s="29"/>
      <c r="E390" s="29"/>
      <c r="F390" s="29"/>
      <c r="G390" s="29"/>
      <c r="H390" s="29"/>
      <c r="I390" s="29"/>
      <c r="J390" s="29"/>
      <c r="K390" s="29"/>
      <c r="L390" s="29"/>
      <c r="M390" s="29"/>
    </row>
    <row r="391" spans="2:13" ht="12.75">
      <c r="B391" s="29"/>
      <c r="C391" s="29"/>
      <c r="D391" s="29"/>
      <c r="E391" s="29"/>
      <c r="F391" s="29"/>
      <c r="G391" s="29"/>
      <c r="H391" s="29"/>
      <c r="I391" s="29"/>
      <c r="J391" s="29"/>
      <c r="K391" s="29"/>
      <c r="L391" s="29"/>
      <c r="M391" s="29"/>
    </row>
    <row r="392" spans="2:13" ht="12.75">
      <c r="B392" s="29"/>
      <c r="C392" s="29"/>
      <c r="D392" s="29"/>
      <c r="E392" s="29"/>
      <c r="F392" s="29"/>
      <c r="G392" s="29"/>
      <c r="H392" s="29"/>
      <c r="I392" s="29"/>
      <c r="J392" s="29"/>
      <c r="K392" s="29"/>
      <c r="L392" s="29"/>
      <c r="M392" s="29"/>
    </row>
    <row r="393" spans="2:13" ht="12.75">
      <c r="B393" s="29"/>
      <c r="C393" s="29"/>
      <c r="D393" s="29"/>
      <c r="E393" s="29"/>
      <c r="F393" s="29"/>
      <c r="G393" s="29"/>
      <c r="H393" s="29"/>
      <c r="I393" s="29"/>
      <c r="J393" s="29"/>
      <c r="K393" s="29"/>
      <c r="L393" s="29"/>
      <c r="M393" s="29"/>
    </row>
    <row r="394" spans="2:13" ht="12.75">
      <c r="B394" s="29"/>
      <c r="C394" s="29"/>
      <c r="D394" s="29"/>
      <c r="E394" s="29"/>
      <c r="F394" s="29"/>
      <c r="G394" s="29"/>
      <c r="H394" s="29"/>
      <c r="I394" s="29"/>
      <c r="J394" s="29"/>
      <c r="K394" s="29"/>
      <c r="L394" s="29"/>
      <c r="M394" s="29"/>
    </row>
    <row r="395" spans="2:13" ht="12.75">
      <c r="B395" s="29"/>
      <c r="C395" s="29"/>
      <c r="D395" s="29"/>
      <c r="E395" s="29"/>
      <c r="F395" s="29"/>
      <c r="G395" s="29"/>
      <c r="H395" s="29"/>
      <c r="I395" s="29"/>
      <c r="J395" s="29"/>
      <c r="K395" s="29"/>
      <c r="L395" s="29"/>
      <c r="M395" s="29"/>
    </row>
    <row r="396" spans="2:13" ht="12.75">
      <c r="B396" s="29"/>
      <c r="C396" s="29"/>
      <c r="D396" s="29"/>
      <c r="E396" s="29"/>
      <c r="F396" s="29"/>
      <c r="G396" s="29"/>
      <c r="H396" s="29"/>
      <c r="I396" s="29"/>
      <c r="J396" s="29"/>
      <c r="K396" s="29"/>
      <c r="L396" s="29"/>
      <c r="M396" s="29"/>
    </row>
    <row r="397" spans="2:13" ht="12.75">
      <c r="B397" s="29"/>
      <c r="C397" s="29"/>
      <c r="D397" s="29"/>
      <c r="E397" s="29"/>
      <c r="F397" s="29"/>
      <c r="G397" s="29"/>
      <c r="H397" s="29"/>
      <c r="I397" s="29"/>
      <c r="J397" s="29"/>
      <c r="K397" s="29"/>
      <c r="L397" s="29"/>
      <c r="M397" s="29"/>
    </row>
    <row r="398" spans="2:13" ht="12.75">
      <c r="B398" s="29"/>
      <c r="C398" s="29"/>
      <c r="D398" s="29"/>
      <c r="E398" s="29"/>
      <c r="F398" s="29"/>
      <c r="G398" s="29"/>
      <c r="H398" s="29"/>
      <c r="I398" s="29"/>
      <c r="J398" s="29"/>
      <c r="K398" s="29"/>
      <c r="L398" s="29"/>
      <c r="M398" s="29"/>
    </row>
    <row r="399" spans="2:13" ht="12.75">
      <c r="B399" s="29"/>
      <c r="C399" s="29"/>
      <c r="D399" s="29"/>
      <c r="E399" s="29"/>
      <c r="F399" s="29"/>
      <c r="G399" s="29"/>
      <c r="H399" s="29"/>
      <c r="I399" s="29"/>
      <c r="J399" s="29"/>
      <c r="K399" s="29"/>
      <c r="L399" s="29"/>
      <c r="M399" s="29"/>
    </row>
    <row r="400" spans="2:13" ht="12.75">
      <c r="B400" s="29"/>
      <c r="C400" s="29"/>
      <c r="D400" s="29"/>
      <c r="E400" s="29"/>
      <c r="F400" s="29"/>
      <c r="G400" s="29"/>
      <c r="H400" s="29"/>
      <c r="I400" s="29"/>
      <c r="J400" s="29"/>
      <c r="K400" s="29"/>
      <c r="L400" s="29"/>
      <c r="M400" s="29"/>
    </row>
    <row r="401" spans="2:13" ht="12.75">
      <c r="B401" s="29"/>
      <c r="C401" s="29"/>
      <c r="D401" s="29"/>
      <c r="E401" s="29"/>
      <c r="F401" s="29"/>
      <c r="G401" s="29"/>
      <c r="H401" s="29"/>
      <c r="I401" s="29"/>
      <c r="J401" s="29"/>
      <c r="K401" s="29"/>
      <c r="L401" s="29"/>
      <c r="M401" s="29"/>
    </row>
    <row r="402" spans="2:13" ht="12.75">
      <c r="B402" s="29"/>
      <c r="C402" s="29"/>
      <c r="D402" s="29"/>
      <c r="E402" s="29"/>
      <c r="F402" s="29"/>
      <c r="G402" s="29"/>
      <c r="H402" s="29"/>
      <c r="I402" s="29"/>
      <c r="J402" s="29"/>
      <c r="K402" s="29"/>
      <c r="L402" s="29"/>
      <c r="M402" s="29"/>
    </row>
    <row r="403" spans="2:13" ht="12.75">
      <c r="B403" s="29"/>
      <c r="C403" s="29"/>
      <c r="D403" s="29"/>
      <c r="E403" s="29"/>
      <c r="F403" s="29"/>
      <c r="G403" s="29"/>
      <c r="H403" s="29"/>
      <c r="I403" s="29"/>
      <c r="J403" s="29"/>
      <c r="K403" s="29"/>
      <c r="L403" s="29"/>
      <c r="M403" s="29"/>
    </row>
    <row r="404" spans="2:13" ht="12.75">
      <c r="B404" s="29"/>
      <c r="C404" s="29"/>
      <c r="D404" s="29"/>
      <c r="E404" s="29"/>
      <c r="F404" s="29"/>
      <c r="G404" s="29"/>
      <c r="H404" s="29"/>
      <c r="I404" s="29"/>
      <c r="J404" s="29"/>
      <c r="K404" s="29"/>
      <c r="L404" s="29"/>
      <c r="M404" s="29"/>
    </row>
    <row r="405" spans="2:13" ht="12.75">
      <c r="B405" s="29"/>
      <c r="C405" s="29"/>
      <c r="D405" s="29"/>
      <c r="E405" s="29"/>
      <c r="F405" s="29"/>
      <c r="G405" s="29"/>
      <c r="H405" s="29"/>
      <c r="I405" s="29"/>
      <c r="J405" s="29"/>
      <c r="K405" s="29"/>
      <c r="L405" s="29"/>
      <c r="M405" s="29"/>
    </row>
    <row r="406" spans="2:13" ht="12.75">
      <c r="B406" s="29"/>
      <c r="C406" s="29"/>
      <c r="D406" s="29"/>
      <c r="E406" s="29"/>
      <c r="F406" s="29"/>
      <c r="G406" s="29"/>
      <c r="H406" s="29"/>
      <c r="I406" s="29"/>
      <c r="J406" s="29"/>
      <c r="K406" s="29"/>
      <c r="L406" s="29"/>
      <c r="M406" s="29"/>
    </row>
    <row r="407" spans="2:13" ht="12.75">
      <c r="B407" s="29"/>
      <c r="C407" s="29"/>
      <c r="D407" s="29"/>
      <c r="E407" s="29"/>
      <c r="F407" s="29"/>
      <c r="G407" s="29"/>
      <c r="H407" s="29"/>
      <c r="I407" s="29"/>
      <c r="J407" s="29"/>
      <c r="K407" s="29"/>
      <c r="L407" s="29"/>
      <c r="M407" s="29"/>
    </row>
    <row r="408" spans="2:13" ht="12.75">
      <c r="B408" s="29"/>
      <c r="C408" s="29"/>
      <c r="D408" s="29"/>
      <c r="E408" s="29"/>
      <c r="F408" s="29"/>
      <c r="G408" s="29"/>
      <c r="H408" s="29"/>
      <c r="I408" s="29"/>
      <c r="J408" s="29"/>
      <c r="K408" s="29"/>
      <c r="L408" s="29"/>
      <c r="M408" s="29"/>
    </row>
    <row r="409" spans="2:13" ht="12.75">
      <c r="B409" s="29"/>
      <c r="C409" s="29"/>
      <c r="D409" s="29"/>
      <c r="E409" s="29"/>
      <c r="F409" s="29"/>
      <c r="G409" s="29"/>
      <c r="H409" s="29"/>
      <c r="I409" s="29"/>
      <c r="J409" s="29"/>
      <c r="K409" s="29"/>
      <c r="L409" s="29"/>
      <c r="M409" s="29"/>
    </row>
    <row r="410" spans="2:13" ht="12.75">
      <c r="B410" s="29"/>
      <c r="C410" s="29"/>
      <c r="D410" s="29"/>
      <c r="E410" s="29"/>
      <c r="F410" s="29"/>
      <c r="G410" s="29"/>
      <c r="H410" s="29"/>
      <c r="I410" s="29"/>
      <c r="J410" s="29"/>
      <c r="K410" s="29"/>
      <c r="L410" s="29"/>
      <c r="M410" s="29"/>
    </row>
    <row r="411" spans="2:13" ht="12.75">
      <c r="B411" s="29"/>
      <c r="C411" s="29"/>
      <c r="D411" s="29"/>
      <c r="E411" s="29"/>
      <c r="F411" s="29"/>
      <c r="G411" s="29"/>
      <c r="H411" s="29"/>
      <c r="I411" s="29"/>
      <c r="J411" s="29"/>
      <c r="K411" s="29"/>
      <c r="L411" s="29"/>
      <c r="M411" s="29"/>
    </row>
    <row r="412" spans="2:13" ht="12.75">
      <c r="B412" s="29"/>
      <c r="C412" s="29"/>
      <c r="D412" s="29"/>
      <c r="E412" s="29"/>
      <c r="F412" s="29"/>
      <c r="G412" s="29"/>
      <c r="H412" s="29"/>
      <c r="I412" s="29"/>
      <c r="J412" s="29"/>
      <c r="K412" s="29"/>
      <c r="L412" s="29"/>
      <c r="M412" s="29"/>
    </row>
    <row r="413" spans="2:13" ht="12.75">
      <c r="B413" s="29"/>
      <c r="C413" s="29"/>
      <c r="D413" s="29"/>
      <c r="E413" s="29"/>
      <c r="F413" s="29"/>
      <c r="G413" s="29"/>
      <c r="H413" s="29"/>
      <c r="I413" s="29"/>
      <c r="J413" s="29"/>
      <c r="K413" s="29"/>
      <c r="L413" s="29"/>
      <c r="M413" s="29"/>
    </row>
    <row r="414" spans="2:13" ht="12.75">
      <c r="B414" s="29"/>
      <c r="C414" s="29"/>
      <c r="D414" s="29"/>
      <c r="E414" s="29"/>
      <c r="F414" s="29"/>
      <c r="G414" s="29"/>
      <c r="H414" s="29"/>
      <c r="I414" s="29"/>
      <c r="J414" s="29"/>
      <c r="K414" s="29"/>
      <c r="L414" s="29"/>
      <c r="M414" s="29"/>
    </row>
    <row r="415" spans="2:13" ht="12.75">
      <c r="B415" s="29"/>
      <c r="C415" s="29"/>
      <c r="D415" s="29"/>
      <c r="E415" s="29"/>
      <c r="F415" s="29"/>
      <c r="G415" s="29"/>
      <c r="H415" s="29"/>
      <c r="I415" s="29"/>
      <c r="J415" s="29"/>
      <c r="K415" s="29"/>
      <c r="L415" s="29"/>
      <c r="M415" s="29"/>
    </row>
    <row r="416" spans="2:13" ht="12.75">
      <c r="B416" s="29"/>
      <c r="C416" s="29"/>
      <c r="D416" s="29"/>
      <c r="E416" s="29"/>
      <c r="F416" s="29"/>
      <c r="G416" s="29"/>
      <c r="H416" s="29"/>
      <c r="I416" s="29"/>
      <c r="J416" s="29"/>
      <c r="K416" s="29"/>
      <c r="L416" s="29"/>
      <c r="M416" s="29"/>
    </row>
    <row r="417" spans="2:13" ht="12.75">
      <c r="B417" s="29"/>
      <c r="C417" s="29"/>
      <c r="D417" s="29"/>
      <c r="E417" s="29"/>
      <c r="F417" s="29"/>
      <c r="G417" s="29"/>
      <c r="H417" s="29"/>
      <c r="I417" s="29"/>
      <c r="J417" s="29"/>
      <c r="K417" s="29"/>
      <c r="L417" s="29"/>
      <c r="M417" s="29"/>
    </row>
    <row r="418" spans="2:13" ht="12.75">
      <c r="B418" s="29"/>
      <c r="C418" s="29"/>
      <c r="D418" s="29"/>
      <c r="E418" s="29"/>
      <c r="F418" s="29"/>
      <c r="G418" s="29"/>
      <c r="H418" s="29"/>
      <c r="I418" s="29"/>
      <c r="J418" s="29"/>
      <c r="K418" s="29"/>
      <c r="L418" s="29"/>
      <c r="M418" s="29"/>
    </row>
    <row r="419" spans="2:13" ht="12.75">
      <c r="B419" s="29"/>
      <c r="C419" s="29"/>
      <c r="D419" s="29"/>
      <c r="E419" s="29"/>
      <c r="F419" s="29"/>
      <c r="G419" s="29"/>
      <c r="H419" s="29"/>
      <c r="I419" s="29"/>
      <c r="J419" s="29"/>
      <c r="K419" s="29"/>
      <c r="L419" s="29"/>
      <c r="M419" s="29"/>
    </row>
    <row r="420" spans="2:13" ht="12.75">
      <c r="B420" s="29"/>
      <c r="C420" s="29"/>
      <c r="D420" s="29"/>
      <c r="E420" s="29"/>
      <c r="F420" s="29"/>
      <c r="G420" s="29"/>
      <c r="H420" s="29"/>
      <c r="I420" s="29"/>
      <c r="J420" s="29"/>
      <c r="K420" s="29"/>
      <c r="L420" s="29"/>
      <c r="M420" s="29"/>
    </row>
    <row r="421" spans="2:13" ht="12.75">
      <c r="B421" s="29"/>
      <c r="C421" s="29"/>
      <c r="D421" s="29"/>
      <c r="E421" s="29"/>
      <c r="F421" s="29"/>
      <c r="G421" s="29"/>
      <c r="H421" s="29"/>
      <c r="I421" s="29"/>
      <c r="J421" s="29"/>
      <c r="K421" s="29"/>
      <c r="L421" s="29"/>
      <c r="M421" s="29"/>
    </row>
    <row r="422" spans="2:13" ht="12.75">
      <c r="B422" s="29"/>
      <c r="C422" s="29"/>
      <c r="D422" s="29"/>
      <c r="E422" s="29"/>
      <c r="F422" s="29"/>
      <c r="G422" s="29"/>
      <c r="H422" s="29"/>
      <c r="I422" s="29"/>
      <c r="J422" s="29"/>
      <c r="K422" s="29"/>
      <c r="L422" s="29"/>
      <c r="M422" s="29"/>
    </row>
    <row r="423" spans="2:13" ht="12.75">
      <c r="B423" s="29"/>
      <c r="C423" s="29"/>
      <c r="D423" s="29"/>
      <c r="E423" s="29"/>
      <c r="F423" s="29"/>
      <c r="G423" s="29"/>
      <c r="H423" s="29"/>
      <c r="I423" s="29"/>
      <c r="J423" s="29"/>
      <c r="K423" s="29"/>
      <c r="L423" s="29"/>
      <c r="M423" s="29"/>
    </row>
    <row r="424" spans="2:13" ht="12.75">
      <c r="B424" s="29"/>
      <c r="C424" s="29"/>
      <c r="D424" s="29"/>
      <c r="E424" s="29"/>
      <c r="F424" s="29"/>
      <c r="G424" s="29"/>
      <c r="H424" s="29"/>
      <c r="I424" s="29"/>
      <c r="J424" s="29"/>
      <c r="K424" s="29"/>
      <c r="L424" s="29"/>
      <c r="M424" s="29"/>
    </row>
    <row r="425" spans="2:13" ht="12.75">
      <c r="B425" s="29"/>
      <c r="C425" s="29"/>
      <c r="D425" s="29"/>
      <c r="E425" s="29"/>
      <c r="F425" s="29"/>
      <c r="G425" s="29"/>
      <c r="H425" s="29"/>
      <c r="I425" s="29"/>
      <c r="J425" s="29"/>
      <c r="K425" s="29"/>
      <c r="L425" s="29"/>
      <c r="M425" s="29"/>
    </row>
    <row r="426" spans="2:13" ht="12.75">
      <c r="B426" s="29"/>
      <c r="C426" s="29"/>
      <c r="D426" s="29"/>
      <c r="E426" s="29"/>
      <c r="F426" s="29"/>
      <c r="G426" s="29"/>
      <c r="H426" s="29"/>
      <c r="I426" s="29"/>
      <c r="J426" s="29"/>
      <c r="K426" s="29"/>
      <c r="L426" s="29"/>
      <c r="M426" s="29"/>
    </row>
    <row r="427" spans="2:13" ht="12.75">
      <c r="B427" s="29"/>
      <c r="C427" s="29"/>
      <c r="D427" s="29"/>
      <c r="E427" s="29"/>
      <c r="F427" s="29"/>
      <c r="G427" s="29"/>
      <c r="H427" s="29"/>
      <c r="I427" s="29"/>
      <c r="J427" s="29"/>
      <c r="K427" s="29"/>
      <c r="L427" s="29"/>
      <c r="M427" s="29"/>
    </row>
    <row r="428" spans="2:13" ht="12.75">
      <c r="B428" s="29"/>
      <c r="C428" s="29"/>
      <c r="D428" s="29"/>
      <c r="E428" s="29"/>
      <c r="F428" s="29"/>
      <c r="G428" s="29"/>
      <c r="H428" s="29"/>
      <c r="I428" s="29"/>
      <c r="J428" s="29"/>
      <c r="K428" s="29"/>
      <c r="L428" s="29"/>
      <c r="M428" s="29"/>
    </row>
    <row r="429" spans="2:13" ht="12.75">
      <c r="B429" s="29"/>
      <c r="C429" s="29"/>
      <c r="D429" s="29"/>
      <c r="E429" s="29"/>
      <c r="F429" s="29"/>
      <c r="G429" s="29"/>
      <c r="H429" s="29"/>
      <c r="I429" s="29"/>
      <c r="J429" s="29"/>
      <c r="K429" s="29"/>
      <c r="L429" s="29"/>
      <c r="M429" s="29"/>
    </row>
    <row r="430" spans="2:13" ht="12.75">
      <c r="B430" s="29"/>
      <c r="C430" s="29"/>
      <c r="D430" s="29"/>
      <c r="E430" s="29"/>
      <c r="F430" s="29"/>
      <c r="G430" s="29"/>
      <c r="H430" s="29"/>
      <c r="I430" s="29"/>
      <c r="J430" s="29"/>
      <c r="K430" s="29"/>
      <c r="L430" s="29"/>
      <c r="M430" s="29"/>
    </row>
    <row r="431" spans="2:13" ht="12.75">
      <c r="B431" s="29"/>
      <c r="C431" s="29"/>
      <c r="D431" s="29"/>
      <c r="E431" s="29"/>
      <c r="F431" s="29"/>
      <c r="G431" s="29"/>
      <c r="H431" s="29"/>
      <c r="I431" s="29"/>
      <c r="J431" s="29"/>
      <c r="K431" s="29"/>
      <c r="L431" s="29"/>
      <c r="M431" s="29"/>
    </row>
    <row r="432" spans="2:13" ht="12.75">
      <c r="B432" s="29"/>
      <c r="C432" s="29"/>
      <c r="D432" s="29"/>
      <c r="E432" s="29"/>
      <c r="F432" s="29"/>
      <c r="G432" s="29"/>
      <c r="H432" s="29"/>
      <c r="I432" s="29"/>
      <c r="J432" s="29"/>
      <c r="K432" s="29"/>
      <c r="L432" s="29"/>
      <c r="M432" s="29"/>
    </row>
    <row r="433" spans="2:13" ht="12.75">
      <c r="B433" s="29"/>
      <c r="C433" s="29"/>
      <c r="D433" s="29"/>
      <c r="E433" s="29"/>
      <c r="F433" s="29"/>
      <c r="G433" s="29"/>
      <c r="H433" s="29"/>
      <c r="I433" s="29"/>
      <c r="J433" s="29"/>
      <c r="K433" s="29"/>
      <c r="L433" s="29"/>
      <c r="M433" s="29"/>
    </row>
    <row r="434" spans="2:13" ht="12.75">
      <c r="B434" s="29"/>
      <c r="C434" s="29"/>
      <c r="D434" s="29"/>
      <c r="E434" s="29"/>
      <c r="F434" s="29"/>
      <c r="G434" s="29"/>
      <c r="H434" s="29"/>
      <c r="I434" s="29"/>
      <c r="J434" s="29"/>
      <c r="K434" s="29"/>
      <c r="L434" s="29"/>
      <c r="M434" s="29"/>
    </row>
    <row r="435" spans="2:13" ht="12.75">
      <c r="B435" s="29"/>
      <c r="C435" s="29"/>
      <c r="D435" s="29"/>
      <c r="E435" s="29"/>
      <c r="F435" s="29"/>
      <c r="G435" s="29"/>
      <c r="H435" s="29"/>
      <c r="I435" s="29"/>
      <c r="J435" s="29"/>
      <c r="K435" s="29"/>
      <c r="L435" s="29"/>
      <c r="M435" s="29"/>
    </row>
    <row r="436" spans="2:13" ht="12.75">
      <c r="B436" s="29"/>
      <c r="C436" s="29"/>
      <c r="D436" s="29"/>
      <c r="E436" s="29"/>
      <c r="F436" s="29"/>
      <c r="G436" s="29"/>
      <c r="H436" s="29"/>
      <c r="I436" s="29"/>
      <c r="J436" s="29"/>
      <c r="K436" s="29"/>
      <c r="L436" s="29"/>
      <c r="M436" s="29"/>
    </row>
    <row r="437" spans="2:13" ht="12.75">
      <c r="B437" s="29"/>
      <c r="C437" s="29"/>
      <c r="D437" s="29"/>
      <c r="E437" s="29"/>
      <c r="F437" s="29"/>
      <c r="G437" s="29"/>
      <c r="H437" s="29"/>
      <c r="I437" s="29"/>
      <c r="J437" s="29"/>
      <c r="K437" s="29"/>
      <c r="L437" s="29"/>
      <c r="M437" s="29"/>
    </row>
    <row r="438" spans="2:13" ht="12.75">
      <c r="B438" s="29"/>
      <c r="C438" s="29"/>
      <c r="D438" s="29"/>
      <c r="E438" s="29"/>
      <c r="F438" s="29"/>
      <c r="G438" s="29"/>
      <c r="H438" s="29"/>
      <c r="I438" s="29"/>
      <c r="J438" s="29"/>
      <c r="K438" s="29"/>
      <c r="L438" s="29"/>
      <c r="M438" s="29"/>
    </row>
    <row r="439" spans="2:13" ht="12.75">
      <c r="B439" s="29"/>
      <c r="C439" s="29"/>
      <c r="D439" s="29"/>
      <c r="E439" s="29"/>
      <c r="F439" s="29"/>
      <c r="G439" s="29"/>
      <c r="H439" s="29"/>
      <c r="I439" s="29"/>
      <c r="J439" s="29"/>
      <c r="K439" s="29"/>
      <c r="L439" s="29"/>
      <c r="M439" s="29"/>
    </row>
    <row r="440" spans="2:13" ht="12.75">
      <c r="B440" s="29"/>
      <c r="C440" s="29"/>
      <c r="D440" s="29"/>
      <c r="E440" s="29"/>
      <c r="F440" s="29"/>
      <c r="G440" s="29"/>
      <c r="H440" s="29"/>
      <c r="I440" s="29"/>
      <c r="J440" s="29"/>
      <c r="K440" s="29"/>
      <c r="L440" s="29"/>
      <c r="M440" s="29"/>
    </row>
    <row r="441" spans="2:13" ht="12.75">
      <c r="B441" s="29"/>
      <c r="C441" s="29"/>
      <c r="D441" s="29"/>
      <c r="E441" s="29"/>
      <c r="F441" s="29"/>
      <c r="G441" s="29"/>
      <c r="H441" s="29"/>
      <c r="I441" s="29"/>
      <c r="J441" s="29"/>
      <c r="K441" s="29"/>
      <c r="L441" s="29"/>
      <c r="M441" s="29"/>
    </row>
    <row r="442" spans="2:13" ht="12.75">
      <c r="B442" s="29"/>
      <c r="C442" s="29"/>
      <c r="D442" s="29"/>
      <c r="E442" s="29"/>
      <c r="F442" s="29"/>
      <c r="G442" s="29"/>
      <c r="H442" s="29"/>
      <c r="I442" s="29"/>
      <c r="J442" s="29"/>
      <c r="K442" s="29"/>
      <c r="L442" s="29"/>
      <c r="M442" s="29"/>
    </row>
    <row r="443" spans="2:13" ht="12.75">
      <c r="B443" s="29"/>
      <c r="C443" s="29"/>
      <c r="D443" s="29"/>
      <c r="E443" s="29"/>
      <c r="F443" s="29"/>
      <c r="G443" s="29"/>
      <c r="H443" s="29"/>
      <c r="I443" s="29"/>
      <c r="J443" s="29"/>
      <c r="K443" s="29"/>
      <c r="L443" s="29"/>
      <c r="M443" s="29"/>
    </row>
    <row r="444" spans="2:13" ht="12.75">
      <c r="B444" s="29"/>
      <c r="C444" s="29"/>
      <c r="D444" s="29"/>
      <c r="E444" s="29"/>
      <c r="F444" s="29"/>
      <c r="G444" s="29"/>
      <c r="H444" s="29"/>
      <c r="I444" s="29"/>
      <c r="J444" s="29"/>
      <c r="K444" s="29"/>
      <c r="L444" s="29"/>
      <c r="M444" s="29"/>
    </row>
    <row r="445" spans="2:13" ht="12.75">
      <c r="B445" s="29"/>
      <c r="C445" s="29"/>
      <c r="D445" s="29"/>
      <c r="E445" s="29"/>
      <c r="F445" s="29"/>
      <c r="G445" s="29"/>
      <c r="H445" s="29"/>
      <c r="I445" s="29"/>
      <c r="J445" s="29"/>
      <c r="K445" s="29"/>
      <c r="L445" s="29"/>
      <c r="M445" s="29"/>
    </row>
    <row r="446" spans="2:13" ht="12.75">
      <c r="B446" s="29"/>
      <c r="C446" s="29"/>
      <c r="D446" s="29"/>
      <c r="E446" s="29"/>
      <c r="F446" s="29"/>
      <c r="G446" s="29"/>
      <c r="H446" s="29"/>
      <c r="I446" s="29"/>
      <c r="J446" s="29"/>
      <c r="K446" s="29"/>
      <c r="L446" s="29"/>
      <c r="M446" s="29"/>
    </row>
    <row r="447" spans="2:13" ht="12.75">
      <c r="B447" s="29"/>
      <c r="C447" s="29"/>
      <c r="D447" s="29"/>
      <c r="E447" s="29"/>
      <c r="F447" s="29"/>
      <c r="G447" s="29"/>
      <c r="H447" s="29"/>
      <c r="I447" s="29"/>
      <c r="J447" s="29"/>
      <c r="K447" s="29"/>
      <c r="L447" s="29"/>
      <c r="M447" s="29"/>
    </row>
    <row r="448" spans="2:13" ht="12.75">
      <c r="B448" s="29"/>
      <c r="C448" s="29"/>
      <c r="D448" s="29"/>
      <c r="E448" s="29"/>
      <c r="F448" s="29"/>
      <c r="G448" s="29"/>
      <c r="H448" s="29"/>
      <c r="I448" s="29"/>
      <c r="J448" s="29"/>
      <c r="K448" s="29"/>
      <c r="L448" s="29"/>
      <c r="M448" s="29"/>
    </row>
    <row r="449" spans="2:13" ht="12.75">
      <c r="B449" s="29"/>
      <c r="C449" s="29"/>
      <c r="D449" s="29"/>
      <c r="E449" s="29"/>
      <c r="F449" s="29"/>
      <c r="G449" s="29"/>
      <c r="H449" s="29"/>
      <c r="I449" s="29"/>
      <c r="J449" s="29"/>
      <c r="K449" s="29"/>
      <c r="L449" s="29"/>
      <c r="M449" s="29"/>
    </row>
    <row r="450" spans="2:13" ht="12.75">
      <c r="B450" s="29"/>
      <c r="C450" s="29"/>
      <c r="D450" s="29"/>
      <c r="E450" s="29"/>
      <c r="F450" s="29"/>
      <c r="G450" s="29"/>
      <c r="H450" s="29"/>
      <c r="I450" s="29"/>
      <c r="J450" s="29"/>
      <c r="K450" s="29"/>
      <c r="L450" s="29"/>
      <c r="M450" s="29"/>
    </row>
    <row r="451" spans="2:13" ht="12.75">
      <c r="B451" s="29"/>
      <c r="C451" s="29"/>
      <c r="D451" s="29"/>
      <c r="E451" s="29"/>
      <c r="F451" s="29"/>
      <c r="G451" s="29"/>
      <c r="H451" s="29"/>
      <c r="I451" s="29"/>
      <c r="J451" s="29"/>
      <c r="K451" s="29"/>
      <c r="L451" s="29"/>
      <c r="M451" s="29"/>
    </row>
    <row r="452" spans="2:13" ht="12.75">
      <c r="B452" s="29"/>
      <c r="C452" s="29"/>
      <c r="D452" s="29"/>
      <c r="E452" s="29"/>
      <c r="F452" s="29"/>
      <c r="G452" s="29"/>
      <c r="H452" s="29"/>
      <c r="I452" s="29"/>
      <c r="J452" s="29"/>
      <c r="K452" s="29"/>
      <c r="L452" s="29"/>
      <c r="M452" s="29"/>
    </row>
    <row r="453" spans="2:13" ht="12.75">
      <c r="B453" s="29"/>
      <c r="C453" s="29"/>
      <c r="D453" s="29"/>
      <c r="E453" s="29"/>
      <c r="F453" s="29"/>
      <c r="G453" s="29"/>
      <c r="H453" s="29"/>
      <c r="I453" s="29"/>
      <c r="J453" s="29"/>
      <c r="K453" s="29"/>
      <c r="L453" s="29"/>
      <c r="M453" s="29"/>
    </row>
    <row r="454" spans="2:13" ht="12.75">
      <c r="B454" s="29"/>
      <c r="C454" s="29"/>
      <c r="D454" s="29"/>
      <c r="E454" s="29"/>
      <c r="F454" s="29"/>
      <c r="G454" s="29"/>
      <c r="H454" s="29"/>
      <c r="I454" s="29"/>
      <c r="J454" s="29"/>
      <c r="K454" s="29"/>
      <c r="L454" s="29"/>
      <c r="M454" s="29"/>
    </row>
    <row r="455" spans="2:13" ht="12.75">
      <c r="B455" s="29"/>
      <c r="C455" s="29"/>
      <c r="D455" s="29"/>
      <c r="E455" s="29"/>
      <c r="F455" s="29"/>
      <c r="G455" s="29"/>
      <c r="H455" s="29"/>
      <c r="I455" s="29"/>
      <c r="J455" s="29"/>
      <c r="K455" s="29"/>
      <c r="L455" s="29"/>
      <c r="M455" s="29"/>
    </row>
    <row r="456" spans="2:13" ht="12.75">
      <c r="B456" s="29"/>
      <c r="C456" s="29"/>
      <c r="D456" s="29"/>
      <c r="E456" s="29"/>
      <c r="F456" s="29"/>
      <c r="G456" s="29"/>
      <c r="H456" s="29"/>
      <c r="I456" s="29"/>
      <c r="J456" s="29"/>
      <c r="K456" s="29"/>
      <c r="L456" s="29"/>
      <c r="M456" s="29"/>
    </row>
    <row r="457" spans="2:13" ht="12.75">
      <c r="B457" s="29"/>
      <c r="C457" s="29"/>
      <c r="D457" s="29"/>
      <c r="E457" s="29"/>
      <c r="F457" s="29"/>
      <c r="G457" s="29"/>
      <c r="H457" s="29"/>
      <c r="I457" s="29"/>
      <c r="J457" s="29"/>
      <c r="K457" s="29"/>
      <c r="L457" s="29"/>
      <c r="M457" s="29"/>
    </row>
    <row r="458" spans="2:13" ht="12.75">
      <c r="B458" s="29"/>
      <c r="C458" s="29"/>
      <c r="D458" s="29"/>
      <c r="E458" s="29"/>
      <c r="F458" s="29"/>
      <c r="G458" s="29"/>
      <c r="H458" s="29"/>
      <c r="I458" s="29"/>
      <c r="J458" s="29"/>
      <c r="K458" s="29"/>
      <c r="L458" s="29"/>
      <c r="M458" s="29"/>
    </row>
    <row r="459" spans="2:13" ht="12.75">
      <c r="B459" s="29"/>
      <c r="C459" s="29"/>
      <c r="D459" s="29"/>
      <c r="E459" s="29"/>
      <c r="F459" s="29"/>
      <c r="G459" s="29"/>
      <c r="H459" s="29"/>
      <c r="I459" s="29"/>
      <c r="J459" s="29"/>
      <c r="K459" s="29"/>
      <c r="L459" s="29"/>
      <c r="M459" s="29"/>
    </row>
    <row r="460" spans="2:13" ht="12.75">
      <c r="B460" s="29"/>
      <c r="C460" s="29"/>
      <c r="D460" s="29"/>
      <c r="E460" s="29"/>
      <c r="F460" s="29"/>
      <c r="G460" s="29"/>
      <c r="H460" s="29"/>
      <c r="I460" s="29"/>
      <c r="J460" s="29"/>
      <c r="K460" s="29"/>
      <c r="L460" s="29"/>
      <c r="M460" s="29"/>
    </row>
    <row r="461" spans="2:13" ht="12.75">
      <c r="B461" s="29"/>
      <c r="C461" s="29"/>
      <c r="D461" s="29"/>
      <c r="E461" s="29"/>
      <c r="F461" s="29"/>
      <c r="G461" s="29"/>
      <c r="H461" s="29"/>
      <c r="I461" s="29"/>
      <c r="J461" s="29"/>
      <c r="K461" s="29"/>
      <c r="L461" s="29"/>
      <c r="M461" s="29"/>
    </row>
    <row r="462" spans="2:13" ht="12.75">
      <c r="B462" s="29"/>
      <c r="C462" s="29"/>
      <c r="D462" s="29"/>
      <c r="E462" s="29"/>
      <c r="F462" s="29"/>
      <c r="G462" s="29"/>
      <c r="H462" s="29"/>
      <c r="I462" s="29"/>
      <c r="J462" s="29"/>
      <c r="K462" s="29"/>
      <c r="L462" s="29"/>
      <c r="M462" s="29"/>
    </row>
    <row r="463" spans="2:13" ht="12.75">
      <c r="B463" s="29"/>
      <c r="C463" s="29"/>
      <c r="D463" s="29"/>
      <c r="E463" s="29"/>
      <c r="F463" s="29"/>
      <c r="G463" s="29"/>
      <c r="H463" s="29"/>
      <c r="I463" s="29"/>
      <c r="J463" s="29"/>
      <c r="K463" s="29"/>
      <c r="L463" s="29"/>
      <c r="M463" s="29"/>
    </row>
    <row r="464" spans="2:13" ht="12.75">
      <c r="B464" s="29"/>
      <c r="C464" s="29"/>
      <c r="D464" s="29"/>
      <c r="E464" s="29"/>
      <c r="F464" s="29"/>
      <c r="G464" s="29"/>
      <c r="H464" s="29"/>
      <c r="I464" s="29"/>
      <c r="J464" s="29"/>
      <c r="K464" s="29"/>
      <c r="L464" s="29"/>
      <c r="M464" s="29"/>
    </row>
    <row r="465" spans="2:13" ht="12.75">
      <c r="B465" s="29"/>
      <c r="C465" s="29"/>
      <c r="D465" s="29"/>
      <c r="E465" s="29"/>
      <c r="F465" s="29"/>
      <c r="G465" s="29"/>
      <c r="H465" s="29"/>
      <c r="I465" s="29"/>
      <c r="J465" s="29"/>
      <c r="K465" s="29"/>
      <c r="L465" s="29"/>
      <c r="M465" s="29"/>
    </row>
    <row r="466" spans="2:13" ht="12.75">
      <c r="B466" s="29"/>
      <c r="C466" s="29"/>
      <c r="D466" s="29"/>
      <c r="E466" s="29"/>
      <c r="F466" s="29"/>
      <c r="G466" s="29"/>
      <c r="H466" s="29"/>
      <c r="I466" s="29"/>
      <c r="J466" s="29"/>
      <c r="K466" s="29"/>
      <c r="L466" s="29"/>
      <c r="M466" s="29"/>
    </row>
    <row r="467" spans="2:13" ht="12.75">
      <c r="B467" s="29"/>
      <c r="C467" s="29"/>
      <c r="D467" s="29"/>
      <c r="E467" s="29"/>
      <c r="F467" s="29"/>
      <c r="G467" s="29"/>
      <c r="H467" s="29"/>
      <c r="I467" s="29"/>
      <c r="J467" s="29"/>
      <c r="K467" s="29"/>
      <c r="L467" s="29"/>
      <c r="M467" s="29"/>
    </row>
    <row r="468" spans="2:13" ht="12.75">
      <c r="B468" s="29"/>
      <c r="C468" s="29"/>
      <c r="D468" s="29"/>
      <c r="E468" s="29"/>
      <c r="F468" s="29"/>
      <c r="G468" s="29"/>
      <c r="H468" s="29"/>
      <c r="I468" s="29"/>
      <c r="J468" s="29"/>
      <c r="K468" s="29"/>
      <c r="L468" s="29"/>
      <c r="M468" s="29"/>
    </row>
    <row r="469" spans="2:13" ht="12.75">
      <c r="B469" s="29"/>
      <c r="C469" s="29"/>
      <c r="D469" s="29"/>
      <c r="E469" s="29"/>
      <c r="F469" s="29"/>
      <c r="G469" s="29"/>
      <c r="H469" s="29"/>
      <c r="I469" s="29"/>
      <c r="J469" s="29"/>
      <c r="K469" s="29"/>
      <c r="L469" s="29"/>
      <c r="M469" s="29"/>
    </row>
    <row r="470" spans="2:13" ht="12.75">
      <c r="B470" s="29"/>
      <c r="C470" s="29"/>
      <c r="D470" s="29"/>
      <c r="E470" s="29"/>
      <c r="F470" s="29"/>
      <c r="G470" s="29"/>
      <c r="H470" s="29"/>
      <c r="I470" s="29"/>
      <c r="J470" s="29"/>
      <c r="K470" s="29"/>
      <c r="L470" s="29"/>
      <c r="M470" s="29"/>
    </row>
    <row r="471" spans="2:13" ht="12.75">
      <c r="B471" s="29"/>
      <c r="C471" s="29"/>
      <c r="D471" s="29"/>
      <c r="E471" s="29"/>
      <c r="F471" s="29"/>
      <c r="G471" s="29"/>
      <c r="H471" s="29"/>
      <c r="I471" s="29"/>
      <c r="J471" s="29"/>
      <c r="K471" s="29"/>
      <c r="L471" s="29"/>
      <c r="M471" s="29"/>
    </row>
    <row r="472" spans="2:13" ht="12.75">
      <c r="B472" s="29"/>
      <c r="C472" s="29"/>
      <c r="D472" s="29"/>
      <c r="E472" s="29"/>
      <c r="F472" s="29"/>
      <c r="G472" s="29"/>
      <c r="H472" s="29"/>
      <c r="I472" s="29"/>
      <c r="J472" s="29"/>
      <c r="K472" s="29"/>
      <c r="L472" s="29"/>
      <c r="M472" s="29"/>
    </row>
    <row r="473" spans="2:13" ht="12.75">
      <c r="B473" s="29"/>
      <c r="C473" s="29"/>
      <c r="D473" s="29"/>
      <c r="E473" s="29"/>
      <c r="F473" s="29"/>
      <c r="G473" s="29"/>
      <c r="H473" s="29"/>
      <c r="I473" s="29"/>
      <c r="J473" s="29"/>
      <c r="K473" s="29"/>
      <c r="L473" s="29"/>
      <c r="M473" s="29"/>
    </row>
    <row r="474" spans="2:13" ht="12.75">
      <c r="B474" s="29"/>
      <c r="C474" s="29"/>
      <c r="D474" s="29"/>
      <c r="E474" s="29"/>
      <c r="F474" s="29"/>
      <c r="G474" s="29"/>
      <c r="H474" s="29"/>
      <c r="I474" s="29"/>
      <c r="J474" s="29"/>
      <c r="K474" s="29"/>
      <c r="L474" s="29"/>
      <c r="M474" s="29"/>
    </row>
    <row r="475" spans="2:13" ht="12.75">
      <c r="B475" s="29"/>
      <c r="C475" s="29"/>
      <c r="D475" s="29"/>
      <c r="E475" s="29"/>
      <c r="F475" s="29"/>
      <c r="G475" s="29"/>
      <c r="H475" s="29"/>
      <c r="I475" s="29"/>
      <c r="J475" s="29"/>
      <c r="K475" s="29"/>
      <c r="L475" s="29"/>
      <c r="M475" s="29"/>
    </row>
    <row r="476" spans="2:13" ht="12.75">
      <c r="B476" s="29"/>
      <c r="C476" s="29"/>
      <c r="D476" s="29"/>
      <c r="E476" s="29"/>
      <c r="F476" s="29"/>
      <c r="G476" s="29"/>
      <c r="H476" s="29"/>
      <c r="I476" s="29"/>
      <c r="J476" s="29"/>
      <c r="K476" s="29"/>
      <c r="L476" s="29"/>
      <c r="M476" s="29"/>
    </row>
    <row r="477" spans="2:13" ht="12.75">
      <c r="B477" s="29"/>
      <c r="C477" s="29"/>
      <c r="D477" s="29"/>
      <c r="E477" s="29"/>
      <c r="F477" s="29"/>
      <c r="G477" s="29"/>
      <c r="H477" s="29"/>
      <c r="I477" s="29"/>
      <c r="J477" s="29"/>
      <c r="K477" s="29"/>
      <c r="L477" s="29"/>
      <c r="M477" s="29"/>
    </row>
    <row r="478" spans="2:13" ht="12.75">
      <c r="B478" s="29"/>
      <c r="C478" s="29"/>
      <c r="D478" s="29"/>
      <c r="E478" s="29"/>
      <c r="F478" s="29"/>
      <c r="G478" s="29"/>
      <c r="H478" s="29"/>
      <c r="I478" s="29"/>
      <c r="J478" s="29"/>
      <c r="K478" s="29"/>
      <c r="L478" s="29"/>
      <c r="M478" s="29"/>
    </row>
    <row r="479" spans="2:13" ht="12.75">
      <c r="B479" s="29"/>
      <c r="C479" s="29"/>
      <c r="D479" s="29"/>
      <c r="E479" s="29"/>
      <c r="F479" s="29"/>
      <c r="G479" s="29"/>
      <c r="H479" s="29"/>
      <c r="I479" s="29"/>
      <c r="J479" s="29"/>
      <c r="K479" s="29"/>
      <c r="L479" s="29"/>
      <c r="M479" s="29"/>
    </row>
    <row r="480" spans="2:13" ht="12.75">
      <c r="B480" s="29"/>
      <c r="C480" s="29"/>
      <c r="D480" s="29"/>
      <c r="E480" s="29"/>
      <c r="F480" s="29"/>
      <c r="G480" s="29"/>
      <c r="H480" s="29"/>
      <c r="I480" s="29"/>
      <c r="J480" s="29"/>
      <c r="K480" s="29"/>
      <c r="L480" s="29"/>
      <c r="M480" s="29"/>
    </row>
    <row r="481" spans="2:13" ht="12.75">
      <c r="B481" s="29"/>
      <c r="C481" s="29"/>
      <c r="D481" s="29"/>
      <c r="E481" s="29"/>
      <c r="F481" s="29"/>
      <c r="G481" s="29"/>
      <c r="H481" s="29"/>
      <c r="I481" s="29"/>
      <c r="J481" s="29"/>
      <c r="K481" s="29"/>
      <c r="L481" s="29"/>
      <c r="M481" s="29"/>
    </row>
    <row r="482" spans="2:13" ht="12.75">
      <c r="B482" s="29"/>
      <c r="C482" s="29"/>
      <c r="D482" s="29"/>
      <c r="E482" s="29"/>
      <c r="F482" s="29"/>
      <c r="G482" s="29"/>
      <c r="H482" s="29"/>
      <c r="I482" s="29"/>
      <c r="J482" s="29"/>
      <c r="K482" s="29"/>
      <c r="L482" s="29"/>
      <c r="M482" s="29"/>
    </row>
    <row r="483" spans="2:13" ht="12.75">
      <c r="B483" s="29"/>
      <c r="C483" s="29"/>
      <c r="D483" s="29"/>
      <c r="E483" s="29"/>
      <c r="F483" s="29"/>
      <c r="G483" s="29"/>
      <c r="H483" s="29"/>
      <c r="I483" s="29"/>
      <c r="J483" s="29"/>
      <c r="K483" s="29"/>
      <c r="L483" s="29"/>
      <c r="M483" s="29"/>
    </row>
    <row r="484" spans="2:13" ht="12.75">
      <c r="B484" s="29"/>
      <c r="C484" s="29"/>
      <c r="D484" s="29"/>
      <c r="E484" s="29"/>
      <c r="F484" s="29"/>
      <c r="G484" s="29"/>
      <c r="H484" s="29"/>
      <c r="I484" s="29"/>
      <c r="J484" s="29"/>
      <c r="K484" s="29"/>
      <c r="L484" s="29"/>
      <c r="M484" s="29"/>
    </row>
    <row r="485" spans="2:13" ht="12.75">
      <c r="B485" s="29"/>
      <c r="C485" s="29"/>
      <c r="D485" s="29"/>
      <c r="E485" s="29"/>
      <c r="F485" s="29"/>
      <c r="G485" s="29"/>
      <c r="H485" s="29"/>
      <c r="I485" s="29"/>
      <c r="J485" s="29"/>
      <c r="K485" s="29"/>
      <c r="L485" s="29"/>
      <c r="M485" s="29"/>
    </row>
    <row r="486" spans="2:13" ht="12.75">
      <c r="B486" s="29"/>
      <c r="C486" s="29"/>
      <c r="D486" s="29"/>
      <c r="E486" s="29"/>
      <c r="F486" s="29"/>
      <c r="G486" s="29"/>
      <c r="H486" s="29"/>
      <c r="I486" s="29"/>
      <c r="J486" s="29"/>
      <c r="K486" s="29"/>
      <c r="L486" s="29"/>
      <c r="M486" s="29"/>
    </row>
    <row r="487" spans="2:13" ht="12.75">
      <c r="B487" s="29"/>
      <c r="C487" s="29"/>
      <c r="D487" s="29"/>
      <c r="E487" s="29"/>
      <c r="F487" s="29"/>
      <c r="G487" s="29"/>
      <c r="H487" s="29"/>
      <c r="I487" s="29"/>
      <c r="J487" s="29"/>
      <c r="K487" s="29"/>
      <c r="L487" s="29"/>
      <c r="M487" s="29"/>
    </row>
    <row r="488" spans="2:13" ht="12.75">
      <c r="B488" s="29"/>
      <c r="C488" s="29"/>
      <c r="D488" s="29"/>
      <c r="E488" s="29"/>
      <c r="F488" s="29"/>
      <c r="G488" s="29"/>
      <c r="H488" s="29"/>
      <c r="I488" s="29"/>
      <c r="J488" s="29"/>
      <c r="K488" s="29"/>
      <c r="L488" s="29"/>
      <c r="M488" s="29"/>
    </row>
    <row r="489" spans="2:13" ht="12.75">
      <c r="B489" s="29"/>
      <c r="C489" s="29"/>
      <c r="D489" s="29"/>
      <c r="E489" s="29"/>
      <c r="F489" s="29"/>
      <c r="G489" s="29"/>
      <c r="H489" s="29"/>
      <c r="I489" s="29"/>
      <c r="J489" s="29"/>
      <c r="K489" s="29"/>
      <c r="L489" s="29"/>
      <c r="M489" s="29"/>
    </row>
    <row r="490" spans="2:13" ht="12.75">
      <c r="B490" s="29"/>
      <c r="C490" s="29"/>
      <c r="D490" s="29"/>
      <c r="E490" s="29"/>
      <c r="F490" s="29"/>
      <c r="G490" s="29"/>
      <c r="H490" s="29"/>
      <c r="I490" s="29"/>
      <c r="J490" s="29"/>
      <c r="K490" s="29"/>
      <c r="L490" s="29"/>
      <c r="M490" s="29"/>
    </row>
    <row r="491" spans="2:13" ht="12.75">
      <c r="B491" s="29"/>
      <c r="C491" s="29"/>
      <c r="D491" s="29"/>
      <c r="E491" s="29"/>
      <c r="F491" s="29"/>
      <c r="G491" s="29"/>
      <c r="H491" s="29"/>
      <c r="I491" s="29"/>
      <c r="J491" s="29"/>
      <c r="K491" s="29"/>
      <c r="L491" s="29"/>
      <c r="M491" s="29"/>
    </row>
    <row r="492" spans="2:13" ht="12.75">
      <c r="B492" s="29"/>
      <c r="C492" s="29"/>
      <c r="D492" s="29"/>
      <c r="E492" s="29"/>
      <c r="F492" s="29"/>
      <c r="G492" s="29"/>
      <c r="H492" s="29"/>
      <c r="I492" s="29"/>
      <c r="J492" s="29"/>
      <c r="K492" s="29"/>
      <c r="L492" s="29"/>
      <c r="M492" s="29"/>
    </row>
    <row r="493" spans="2:13" ht="12.75">
      <c r="B493" s="29"/>
      <c r="C493" s="29"/>
      <c r="D493" s="29"/>
      <c r="E493" s="29"/>
      <c r="F493" s="29"/>
      <c r="G493" s="29"/>
      <c r="H493" s="29"/>
      <c r="I493" s="29"/>
      <c r="J493" s="29"/>
      <c r="K493" s="29"/>
      <c r="L493" s="29"/>
      <c r="M493" s="29"/>
    </row>
    <row r="494" spans="2:13" ht="12.75">
      <c r="B494" s="29"/>
      <c r="C494" s="29"/>
      <c r="D494" s="29"/>
      <c r="E494" s="29"/>
      <c r="F494" s="29"/>
      <c r="G494" s="29"/>
      <c r="H494" s="29"/>
      <c r="I494" s="29"/>
      <c r="J494" s="29"/>
      <c r="K494" s="29"/>
      <c r="L494" s="29"/>
      <c r="M494" s="29"/>
    </row>
    <row r="495" spans="2:13" ht="12.75">
      <c r="B495" s="29"/>
      <c r="C495" s="29"/>
      <c r="D495" s="29"/>
      <c r="E495" s="29"/>
      <c r="F495" s="29"/>
      <c r="G495" s="29"/>
      <c r="H495" s="29"/>
      <c r="I495" s="29"/>
      <c r="J495" s="29"/>
      <c r="K495" s="29"/>
      <c r="L495" s="29"/>
      <c r="M495" s="29"/>
    </row>
    <row r="496" spans="2:13" ht="12.75">
      <c r="B496" s="29"/>
      <c r="C496" s="29"/>
      <c r="D496" s="29"/>
      <c r="E496" s="29"/>
      <c r="F496" s="29"/>
      <c r="G496" s="29"/>
      <c r="H496" s="29"/>
      <c r="I496" s="29"/>
      <c r="J496" s="29"/>
      <c r="K496" s="29"/>
      <c r="L496" s="29"/>
      <c r="M496" s="29"/>
    </row>
    <row r="497" spans="2:13" ht="12.75">
      <c r="B497" s="29"/>
      <c r="C497" s="29"/>
      <c r="D497" s="29"/>
      <c r="E497" s="29"/>
      <c r="F497" s="29"/>
      <c r="G497" s="29"/>
      <c r="H497" s="29"/>
      <c r="I497" s="29"/>
      <c r="J497" s="29"/>
      <c r="K497" s="29"/>
      <c r="L497" s="29"/>
      <c r="M497" s="29"/>
    </row>
    <row r="498" spans="2:13" ht="12.75">
      <c r="B498" s="29"/>
      <c r="C498" s="29"/>
      <c r="D498" s="29"/>
      <c r="E498" s="29"/>
      <c r="F498" s="29"/>
      <c r="G498" s="29"/>
      <c r="H498" s="29"/>
      <c r="I498" s="29"/>
      <c r="J498" s="29"/>
      <c r="K498" s="29"/>
      <c r="L498" s="29"/>
      <c r="M498" s="29"/>
    </row>
    <row r="499" spans="2:13" ht="12.75">
      <c r="B499" s="29"/>
      <c r="C499" s="29"/>
      <c r="D499" s="29"/>
      <c r="E499" s="29"/>
      <c r="F499" s="29"/>
      <c r="G499" s="29"/>
      <c r="H499" s="29"/>
      <c r="I499" s="29"/>
      <c r="J499" s="29"/>
      <c r="K499" s="29"/>
      <c r="L499" s="29"/>
      <c r="M499" s="29"/>
    </row>
    <row r="500" spans="2:13" ht="12.75">
      <c r="B500" s="29"/>
      <c r="C500" s="29"/>
      <c r="D500" s="29"/>
      <c r="E500" s="29"/>
      <c r="F500" s="29"/>
      <c r="G500" s="29"/>
      <c r="H500" s="29"/>
      <c r="I500" s="29"/>
      <c r="J500" s="29"/>
      <c r="K500" s="29"/>
      <c r="L500" s="29"/>
      <c r="M500" s="29"/>
    </row>
    <row r="501" spans="2:13" ht="12.75">
      <c r="B501" s="29"/>
      <c r="C501" s="29"/>
      <c r="D501" s="29"/>
      <c r="E501" s="29"/>
      <c r="F501" s="29"/>
      <c r="G501" s="29"/>
      <c r="H501" s="29"/>
      <c r="I501" s="29"/>
      <c r="J501" s="29"/>
      <c r="K501" s="29"/>
      <c r="L501" s="29"/>
      <c r="M501" s="29"/>
    </row>
    <row r="502" spans="2:13" ht="12.75">
      <c r="B502" s="29"/>
      <c r="C502" s="29"/>
      <c r="D502" s="29"/>
      <c r="E502" s="29"/>
      <c r="F502" s="29"/>
      <c r="G502" s="29"/>
      <c r="H502" s="29"/>
      <c r="I502" s="29"/>
      <c r="J502" s="29"/>
      <c r="K502" s="29"/>
      <c r="L502" s="29"/>
      <c r="M502" s="29"/>
    </row>
    <row r="503" spans="2:13" ht="12.75">
      <c r="B503" s="29"/>
      <c r="C503" s="29"/>
      <c r="D503" s="29"/>
      <c r="E503" s="29"/>
      <c r="F503" s="29"/>
      <c r="G503" s="29"/>
      <c r="H503" s="29"/>
      <c r="I503" s="29"/>
      <c r="J503" s="29"/>
      <c r="K503" s="29"/>
      <c r="L503" s="29"/>
      <c r="M503" s="29"/>
    </row>
    <row r="504" spans="2:13" ht="12.75">
      <c r="B504" s="29"/>
      <c r="C504" s="29"/>
      <c r="D504" s="29"/>
      <c r="E504" s="29"/>
      <c r="F504" s="29"/>
      <c r="G504" s="29"/>
      <c r="H504" s="29"/>
      <c r="I504" s="29"/>
      <c r="J504" s="29"/>
      <c r="K504" s="29"/>
      <c r="L504" s="29"/>
      <c r="M504" s="29"/>
    </row>
    <row r="505" spans="2:13" ht="12.75">
      <c r="B505" s="29"/>
      <c r="C505" s="29"/>
      <c r="D505" s="29"/>
      <c r="E505" s="29"/>
      <c r="F505" s="29"/>
      <c r="G505" s="29"/>
      <c r="H505" s="29"/>
      <c r="I505" s="29"/>
      <c r="J505" s="29"/>
      <c r="K505" s="29"/>
      <c r="L505" s="29"/>
      <c r="M505" s="29"/>
    </row>
    <row r="506" spans="2:13" ht="12.75">
      <c r="B506" s="29"/>
      <c r="C506" s="29"/>
      <c r="D506" s="29"/>
      <c r="E506" s="29"/>
      <c r="F506" s="29"/>
      <c r="G506" s="29"/>
      <c r="H506" s="29"/>
      <c r="I506" s="29"/>
      <c r="J506" s="29"/>
      <c r="K506" s="29"/>
      <c r="L506" s="29"/>
      <c r="M506" s="29"/>
    </row>
    <row r="507" spans="2:13" ht="12.75">
      <c r="B507" s="29"/>
      <c r="C507" s="29"/>
      <c r="D507" s="29"/>
      <c r="E507" s="29"/>
      <c r="F507" s="29"/>
      <c r="G507" s="29"/>
      <c r="H507" s="29"/>
      <c r="I507" s="29"/>
      <c r="J507" s="29"/>
      <c r="K507" s="29"/>
      <c r="L507" s="29"/>
      <c r="M507" s="29"/>
    </row>
    <row r="508" spans="2:13" ht="12.75">
      <c r="B508" s="29"/>
      <c r="C508" s="29"/>
      <c r="D508" s="29"/>
      <c r="E508" s="29"/>
      <c r="F508" s="29"/>
      <c r="G508" s="29"/>
      <c r="H508" s="29"/>
      <c r="I508" s="29"/>
      <c r="J508" s="29"/>
      <c r="K508" s="29"/>
      <c r="L508" s="29"/>
      <c r="M508" s="29"/>
    </row>
    <row r="509" spans="2:13" ht="12.75">
      <c r="B509" s="29"/>
      <c r="C509" s="29"/>
      <c r="D509" s="29"/>
      <c r="E509" s="29"/>
      <c r="F509" s="29"/>
      <c r="G509" s="29"/>
      <c r="H509" s="29"/>
      <c r="I509" s="29"/>
      <c r="J509" s="29"/>
      <c r="K509" s="29"/>
      <c r="L509" s="29"/>
      <c r="M509" s="29"/>
    </row>
    <row r="510" spans="2:13" ht="12.75">
      <c r="B510" s="29"/>
      <c r="C510" s="29"/>
      <c r="D510" s="29"/>
      <c r="E510" s="29"/>
      <c r="F510" s="29"/>
      <c r="G510" s="29"/>
      <c r="H510" s="29"/>
      <c r="I510" s="29"/>
      <c r="J510" s="29"/>
      <c r="K510" s="29"/>
      <c r="L510" s="29"/>
      <c r="M510" s="29"/>
    </row>
    <row r="511" spans="2:13" ht="12.75">
      <c r="B511" s="29"/>
      <c r="C511" s="29"/>
      <c r="D511" s="29"/>
      <c r="E511" s="29"/>
      <c r="F511" s="29"/>
      <c r="G511" s="29"/>
      <c r="H511" s="29"/>
      <c r="I511" s="29"/>
      <c r="J511" s="29"/>
      <c r="K511" s="29"/>
      <c r="L511" s="29"/>
      <c r="M511" s="29"/>
    </row>
    <row r="512" spans="2:13" ht="12.75">
      <c r="B512" s="29"/>
      <c r="C512" s="29"/>
      <c r="D512" s="29"/>
      <c r="E512" s="29"/>
      <c r="F512" s="29"/>
      <c r="G512" s="29"/>
      <c r="H512" s="29"/>
      <c r="I512" s="29"/>
      <c r="J512" s="29"/>
      <c r="K512" s="29"/>
      <c r="L512" s="29"/>
      <c r="M512" s="29"/>
    </row>
    <row r="513" spans="2:13" ht="12.75">
      <c r="B513" s="29"/>
      <c r="C513" s="29"/>
      <c r="D513" s="29"/>
      <c r="E513" s="29"/>
      <c r="F513" s="29"/>
      <c r="G513" s="29"/>
      <c r="H513" s="29"/>
      <c r="I513" s="29"/>
      <c r="J513" s="29"/>
      <c r="K513" s="29"/>
      <c r="L513" s="29"/>
      <c r="M513" s="29"/>
    </row>
    <row r="514" spans="2:13" ht="12.75">
      <c r="B514" s="29"/>
      <c r="C514" s="29"/>
      <c r="D514" s="29"/>
      <c r="E514" s="29"/>
      <c r="F514" s="29"/>
      <c r="G514" s="29"/>
      <c r="H514" s="29"/>
      <c r="I514" s="29"/>
      <c r="J514" s="29"/>
      <c r="K514" s="29"/>
      <c r="L514" s="29"/>
      <c r="M514" s="29"/>
    </row>
    <row r="515" spans="2:13" ht="12.75">
      <c r="B515" s="29"/>
      <c r="C515" s="29"/>
      <c r="D515" s="29"/>
      <c r="E515" s="29"/>
      <c r="F515" s="29"/>
      <c r="G515" s="29"/>
      <c r="H515" s="29"/>
      <c r="I515" s="29"/>
      <c r="J515" s="29"/>
      <c r="K515" s="29"/>
      <c r="L515" s="29"/>
      <c r="M515" s="29"/>
    </row>
    <row r="516" spans="2:13" ht="12.75">
      <c r="B516" s="29"/>
      <c r="C516" s="29"/>
      <c r="D516" s="29"/>
      <c r="E516" s="29"/>
      <c r="F516" s="29"/>
      <c r="G516" s="29"/>
      <c r="H516" s="29"/>
      <c r="I516" s="29"/>
      <c r="J516" s="29"/>
      <c r="K516" s="29"/>
      <c r="L516" s="29"/>
      <c r="M516" s="29"/>
    </row>
    <row r="517" spans="2:13" ht="12.75">
      <c r="B517" s="29"/>
      <c r="C517" s="29"/>
      <c r="D517" s="29"/>
      <c r="E517" s="29"/>
      <c r="F517" s="29"/>
      <c r="G517" s="29"/>
      <c r="H517" s="29"/>
      <c r="I517" s="29"/>
      <c r="J517" s="29"/>
      <c r="K517" s="29"/>
      <c r="L517" s="29"/>
      <c r="M517" s="29"/>
    </row>
    <row r="518" spans="2:13" ht="12.75">
      <c r="B518" s="29"/>
      <c r="C518" s="29"/>
      <c r="D518" s="29"/>
      <c r="E518" s="29"/>
      <c r="F518" s="29"/>
      <c r="G518" s="29"/>
      <c r="H518" s="29"/>
      <c r="I518" s="29"/>
      <c r="J518" s="29"/>
      <c r="K518" s="29"/>
      <c r="L518" s="29"/>
      <c r="M518" s="29"/>
    </row>
    <row r="519" spans="2:13" ht="12.75">
      <c r="B519" s="29"/>
      <c r="C519" s="29"/>
      <c r="D519" s="29"/>
      <c r="E519" s="29"/>
      <c r="F519" s="29"/>
      <c r="G519" s="29"/>
      <c r="H519" s="29"/>
      <c r="I519" s="29"/>
      <c r="J519" s="29"/>
      <c r="K519" s="29"/>
      <c r="L519" s="29"/>
      <c r="M519" s="29"/>
    </row>
    <row r="520" spans="2:13" ht="12.75">
      <c r="B520" s="29"/>
      <c r="C520" s="29"/>
      <c r="D520" s="29"/>
      <c r="E520" s="29"/>
      <c r="F520" s="29"/>
      <c r="G520" s="29"/>
      <c r="H520" s="29"/>
      <c r="I520" s="29"/>
      <c r="J520" s="29"/>
      <c r="K520" s="29"/>
      <c r="L520" s="29"/>
      <c r="M520" s="29"/>
    </row>
    <row r="521" spans="2:13" ht="12.75">
      <c r="B521" s="29"/>
      <c r="C521" s="29"/>
      <c r="D521" s="29"/>
      <c r="E521" s="29"/>
      <c r="F521" s="29"/>
      <c r="G521" s="29"/>
      <c r="H521" s="29"/>
      <c r="I521" s="29"/>
      <c r="J521" s="29"/>
      <c r="K521" s="29"/>
      <c r="L521" s="29"/>
      <c r="M521" s="29"/>
    </row>
    <row r="522" spans="2:13" ht="12.75">
      <c r="B522" s="29"/>
      <c r="C522" s="29"/>
      <c r="D522" s="29"/>
      <c r="E522" s="29"/>
      <c r="F522" s="29"/>
      <c r="G522" s="29"/>
      <c r="H522" s="29"/>
      <c r="I522" s="29"/>
      <c r="J522" s="29"/>
      <c r="K522" s="29"/>
      <c r="L522" s="29"/>
      <c r="M522" s="29"/>
    </row>
    <row r="523" spans="2:13" ht="12.75">
      <c r="B523" s="29"/>
      <c r="C523" s="29"/>
      <c r="D523" s="29"/>
      <c r="E523" s="29"/>
      <c r="F523" s="29"/>
      <c r="G523" s="29"/>
      <c r="H523" s="29"/>
      <c r="I523" s="29"/>
      <c r="J523" s="29"/>
      <c r="K523" s="29"/>
      <c r="L523" s="29"/>
      <c r="M523" s="29"/>
    </row>
    <row r="524" spans="2:13" ht="12.75">
      <c r="B524" s="29"/>
      <c r="C524" s="29"/>
      <c r="D524" s="29"/>
      <c r="E524" s="29"/>
      <c r="F524" s="29"/>
      <c r="G524" s="29"/>
      <c r="H524" s="29"/>
      <c r="I524" s="29"/>
      <c r="J524" s="29"/>
      <c r="K524" s="29"/>
      <c r="L524" s="29"/>
      <c r="M524" s="29"/>
    </row>
    <row r="525" spans="2:13" ht="12.75">
      <c r="B525" s="29"/>
      <c r="C525" s="29"/>
      <c r="D525" s="29"/>
      <c r="E525" s="29"/>
      <c r="F525" s="29"/>
      <c r="G525" s="29"/>
      <c r="H525" s="29"/>
      <c r="I525" s="29"/>
      <c r="J525" s="29"/>
      <c r="K525" s="29"/>
      <c r="L525" s="29"/>
      <c r="M525" s="29"/>
    </row>
    <row r="526" spans="2:13" ht="12.75">
      <c r="B526" s="29"/>
      <c r="C526" s="29"/>
      <c r="D526" s="29"/>
      <c r="E526" s="29"/>
      <c r="F526" s="29"/>
      <c r="G526" s="29"/>
      <c r="H526" s="29"/>
      <c r="I526" s="29"/>
      <c r="J526" s="29"/>
      <c r="K526" s="29"/>
      <c r="L526" s="29"/>
      <c r="M526" s="29"/>
    </row>
    <row r="527" spans="2:13" ht="12.75">
      <c r="B527" s="29"/>
      <c r="C527" s="29"/>
      <c r="D527" s="29"/>
      <c r="E527" s="29"/>
      <c r="F527" s="29"/>
      <c r="G527" s="29"/>
      <c r="H527" s="29"/>
      <c r="I527" s="29"/>
      <c r="J527" s="29"/>
      <c r="K527" s="29"/>
      <c r="L527" s="29"/>
      <c r="M527" s="29"/>
    </row>
    <row r="528" spans="2:13" ht="12.75">
      <c r="B528" s="29"/>
      <c r="C528" s="29"/>
      <c r="D528" s="29"/>
      <c r="E528" s="29"/>
      <c r="F528" s="29"/>
      <c r="G528" s="29"/>
      <c r="H528" s="29"/>
      <c r="I528" s="29"/>
      <c r="J528" s="29"/>
      <c r="K528" s="29"/>
      <c r="L528" s="29"/>
      <c r="M528" s="29"/>
    </row>
    <row r="529" spans="2:13" ht="12.75">
      <c r="B529" s="29"/>
      <c r="C529" s="29"/>
      <c r="D529" s="29"/>
      <c r="E529" s="29"/>
      <c r="F529" s="29"/>
      <c r="G529" s="29"/>
      <c r="H529" s="29"/>
      <c r="I529" s="29"/>
      <c r="J529" s="29"/>
      <c r="K529" s="29"/>
      <c r="L529" s="29"/>
      <c r="M529" s="29"/>
    </row>
    <row r="530" spans="2:13" ht="12.75">
      <c r="B530" s="29"/>
      <c r="C530" s="29"/>
      <c r="D530" s="29"/>
      <c r="E530" s="29"/>
      <c r="F530" s="29"/>
      <c r="G530" s="29"/>
      <c r="H530" s="29"/>
      <c r="I530" s="29"/>
      <c r="J530" s="29"/>
      <c r="K530" s="29"/>
      <c r="L530" s="29"/>
      <c r="M530" s="29"/>
    </row>
    <row r="531" spans="2:13" ht="12.75">
      <c r="B531" s="29"/>
      <c r="C531" s="29"/>
      <c r="D531" s="29"/>
      <c r="E531" s="29"/>
      <c r="F531" s="29"/>
      <c r="G531" s="29"/>
      <c r="H531" s="29"/>
      <c r="I531" s="29"/>
      <c r="J531" s="29"/>
      <c r="K531" s="29"/>
      <c r="L531" s="29"/>
      <c r="M531" s="29"/>
    </row>
    <row r="532" spans="2:13" ht="12.75">
      <c r="B532" s="29"/>
      <c r="C532" s="29"/>
      <c r="D532" s="29"/>
      <c r="E532" s="29"/>
      <c r="F532" s="29"/>
      <c r="G532" s="29"/>
      <c r="H532" s="29"/>
      <c r="I532" s="29"/>
      <c r="J532" s="29"/>
      <c r="K532" s="29"/>
      <c r="L532" s="29"/>
      <c r="M532" s="29"/>
    </row>
    <row r="533" spans="2:13" ht="12.75">
      <c r="B533" s="29"/>
      <c r="C533" s="29"/>
      <c r="D533" s="29"/>
      <c r="E533" s="29"/>
      <c r="F533" s="29"/>
      <c r="G533" s="29"/>
      <c r="H533" s="29"/>
      <c r="I533" s="29"/>
      <c r="J533" s="29"/>
      <c r="K533" s="29"/>
      <c r="L533" s="29"/>
      <c r="M533" s="29"/>
    </row>
    <row r="534" spans="2:13" ht="12.75">
      <c r="B534" s="29"/>
      <c r="C534" s="29"/>
      <c r="D534" s="29"/>
      <c r="E534" s="29"/>
      <c r="F534" s="29"/>
      <c r="G534" s="29"/>
      <c r="H534" s="29"/>
      <c r="I534" s="29"/>
      <c r="J534" s="29"/>
      <c r="K534" s="29"/>
      <c r="L534" s="29"/>
      <c r="M534" s="29"/>
    </row>
    <row r="535" spans="2:13" ht="12.75">
      <c r="B535" s="29"/>
      <c r="C535" s="29"/>
      <c r="D535" s="29"/>
      <c r="E535" s="29"/>
      <c r="F535" s="29"/>
      <c r="G535" s="29"/>
      <c r="H535" s="29"/>
      <c r="I535" s="29"/>
      <c r="J535" s="29"/>
      <c r="K535" s="29"/>
      <c r="L535" s="29"/>
      <c r="M535" s="29"/>
    </row>
    <row r="536" spans="2:13" ht="12.75">
      <c r="B536" s="29"/>
      <c r="C536" s="29"/>
      <c r="D536" s="29"/>
      <c r="E536" s="29"/>
      <c r="F536" s="29"/>
      <c r="G536" s="29"/>
      <c r="H536" s="29"/>
      <c r="I536" s="29"/>
      <c r="J536" s="29"/>
      <c r="K536" s="29"/>
      <c r="L536" s="29"/>
      <c r="M536" s="29"/>
    </row>
    <row r="537" spans="2:13" ht="12.75">
      <c r="B537" s="29"/>
      <c r="C537" s="29"/>
      <c r="D537" s="29"/>
      <c r="E537" s="29"/>
      <c r="F537" s="29"/>
      <c r="G537" s="29"/>
      <c r="H537" s="29"/>
      <c r="I537" s="29"/>
      <c r="J537" s="29"/>
      <c r="K537" s="29"/>
      <c r="L537" s="29"/>
      <c r="M537" s="29"/>
    </row>
    <row r="538" spans="2:13" ht="12.75">
      <c r="B538" s="29"/>
      <c r="C538" s="29"/>
      <c r="D538" s="29"/>
      <c r="E538" s="29"/>
      <c r="F538" s="29"/>
      <c r="G538" s="29"/>
      <c r="H538" s="29"/>
      <c r="I538" s="29"/>
      <c r="J538" s="29"/>
      <c r="K538" s="29"/>
      <c r="L538" s="29"/>
      <c r="M538" s="29"/>
    </row>
    <row r="539" spans="2:13" ht="12.75">
      <c r="B539" s="29"/>
      <c r="C539" s="29"/>
      <c r="D539" s="29"/>
      <c r="E539" s="29"/>
      <c r="F539" s="29"/>
      <c r="G539" s="29"/>
      <c r="H539" s="29"/>
      <c r="I539" s="29"/>
      <c r="J539" s="29"/>
      <c r="K539" s="29"/>
      <c r="L539" s="29"/>
      <c r="M539" s="29"/>
    </row>
    <row r="540" spans="2:13" ht="12.75">
      <c r="B540" s="29"/>
      <c r="C540" s="29"/>
      <c r="D540" s="29"/>
      <c r="E540" s="29"/>
      <c r="F540" s="29"/>
      <c r="G540" s="29"/>
      <c r="H540" s="29"/>
      <c r="I540" s="29"/>
      <c r="J540" s="29"/>
      <c r="K540" s="29"/>
      <c r="L540" s="29"/>
      <c r="M540" s="29"/>
    </row>
    <row r="541" spans="2:13" ht="12.75">
      <c r="B541" s="29"/>
      <c r="C541" s="29"/>
      <c r="D541" s="29"/>
      <c r="E541" s="29"/>
      <c r="F541" s="29"/>
      <c r="G541" s="29"/>
      <c r="H541" s="29"/>
      <c r="I541" s="29"/>
      <c r="J541" s="29"/>
      <c r="K541" s="29"/>
      <c r="L541" s="29"/>
      <c r="M541" s="29"/>
    </row>
    <row r="542" spans="2:13" ht="12.75">
      <c r="B542" s="29"/>
      <c r="C542" s="29"/>
      <c r="D542" s="29"/>
      <c r="E542" s="29"/>
      <c r="F542" s="29"/>
      <c r="G542" s="29"/>
      <c r="H542" s="29"/>
      <c r="I542" s="29"/>
      <c r="J542" s="29"/>
      <c r="K542" s="29"/>
      <c r="L542" s="29"/>
      <c r="M542" s="29"/>
    </row>
    <row r="543" spans="2:13" ht="12.75">
      <c r="B543" s="29"/>
      <c r="C543" s="29"/>
      <c r="D543" s="29"/>
      <c r="E543" s="29"/>
      <c r="F543" s="29"/>
      <c r="G543" s="29"/>
      <c r="H543" s="29"/>
      <c r="I543" s="29"/>
      <c r="J543" s="29"/>
      <c r="K543" s="29"/>
      <c r="L543" s="29"/>
      <c r="M543" s="29"/>
    </row>
    <row r="544" spans="2:13" ht="12.75">
      <c r="B544" s="29"/>
      <c r="C544" s="29"/>
      <c r="D544" s="29"/>
      <c r="E544" s="29"/>
      <c r="F544" s="29"/>
      <c r="G544" s="29"/>
      <c r="H544" s="29"/>
      <c r="I544" s="29"/>
      <c r="J544" s="29"/>
      <c r="K544" s="29"/>
      <c r="L544" s="29"/>
      <c r="M544" s="29"/>
    </row>
    <row r="545" spans="2:13" ht="12.75">
      <c r="B545" s="29"/>
      <c r="C545" s="29"/>
      <c r="D545" s="29"/>
      <c r="E545" s="29"/>
      <c r="F545" s="29"/>
      <c r="G545" s="29"/>
      <c r="H545" s="29"/>
      <c r="I545" s="29"/>
      <c r="J545" s="29"/>
      <c r="K545" s="29"/>
      <c r="L545" s="29"/>
      <c r="M545" s="29"/>
    </row>
    <row r="546" spans="2:13" ht="12.75">
      <c r="B546" s="29"/>
      <c r="C546" s="29"/>
      <c r="D546" s="29"/>
      <c r="E546" s="29"/>
      <c r="F546" s="29"/>
      <c r="G546" s="29"/>
      <c r="H546" s="29"/>
      <c r="I546" s="29"/>
      <c r="J546" s="29"/>
      <c r="K546" s="29"/>
      <c r="L546" s="29"/>
      <c r="M546" s="29"/>
    </row>
    <row r="547" spans="2:13" ht="12.75">
      <c r="B547" s="29"/>
      <c r="C547" s="29"/>
      <c r="D547" s="29"/>
      <c r="E547" s="29"/>
      <c r="F547" s="29"/>
      <c r="G547" s="29"/>
      <c r="H547" s="29"/>
      <c r="I547" s="29"/>
      <c r="J547" s="29"/>
      <c r="K547" s="29"/>
      <c r="L547" s="29"/>
      <c r="M547" s="29"/>
    </row>
    <row r="548" spans="2:13" ht="12.75">
      <c r="B548" s="29"/>
      <c r="C548" s="29"/>
      <c r="D548" s="29"/>
      <c r="E548" s="29"/>
      <c r="F548" s="29"/>
      <c r="G548" s="29"/>
      <c r="H548" s="29"/>
      <c r="I548" s="29"/>
      <c r="J548" s="29"/>
      <c r="K548" s="29"/>
      <c r="L548" s="29"/>
      <c r="M548" s="29"/>
    </row>
    <row r="549" spans="2:13" ht="12.75">
      <c r="B549" s="29"/>
      <c r="C549" s="29"/>
      <c r="D549" s="29"/>
      <c r="E549" s="29"/>
      <c r="F549" s="29"/>
      <c r="G549" s="29"/>
      <c r="H549" s="29"/>
      <c r="I549" s="29"/>
      <c r="J549" s="29"/>
      <c r="K549" s="29"/>
      <c r="L549" s="29"/>
      <c r="M549" s="29"/>
    </row>
    <row r="550" spans="2:13" ht="12.75">
      <c r="B550" s="29"/>
      <c r="C550" s="29"/>
      <c r="D550" s="29"/>
      <c r="E550" s="29"/>
      <c r="F550" s="29"/>
      <c r="G550" s="29"/>
      <c r="H550" s="29"/>
      <c r="I550" s="29"/>
      <c r="J550" s="29"/>
      <c r="K550" s="29"/>
      <c r="L550" s="29"/>
      <c r="M550" s="29"/>
    </row>
    <row r="551" spans="2:13" ht="12.75">
      <c r="B551" s="29"/>
      <c r="C551" s="29"/>
      <c r="D551" s="29"/>
      <c r="E551" s="29"/>
      <c r="F551" s="29"/>
      <c r="G551" s="29"/>
      <c r="H551" s="29"/>
      <c r="I551" s="29"/>
      <c r="J551" s="29"/>
      <c r="K551" s="29"/>
      <c r="L551" s="29"/>
      <c r="M551" s="29"/>
    </row>
    <row r="552" spans="2:13" ht="12.75">
      <c r="B552" s="29"/>
      <c r="C552" s="29"/>
      <c r="D552" s="29"/>
      <c r="E552" s="29"/>
      <c r="F552" s="29"/>
      <c r="G552" s="29"/>
      <c r="H552" s="29"/>
      <c r="I552" s="29"/>
      <c r="J552" s="29"/>
      <c r="K552" s="29"/>
      <c r="L552" s="29"/>
      <c r="M552" s="29"/>
    </row>
    <row r="553" spans="2:13" ht="12.75">
      <c r="B553" s="29"/>
      <c r="C553" s="29"/>
      <c r="D553" s="29"/>
      <c r="E553" s="29"/>
      <c r="F553" s="29"/>
      <c r="G553" s="29"/>
      <c r="H553" s="29"/>
      <c r="I553" s="29"/>
      <c r="J553" s="29"/>
      <c r="K553" s="29"/>
      <c r="L553" s="29"/>
      <c r="M553" s="29"/>
    </row>
    <row r="554" spans="2:13" ht="12.75">
      <c r="B554" s="29"/>
      <c r="C554" s="29"/>
      <c r="D554" s="29"/>
      <c r="E554" s="29"/>
      <c r="F554" s="29"/>
      <c r="G554" s="29"/>
      <c r="H554" s="29"/>
      <c r="I554" s="29"/>
      <c r="J554" s="29"/>
      <c r="K554" s="29"/>
      <c r="L554" s="29"/>
      <c r="M554" s="29"/>
    </row>
    <row r="555" spans="2:13" ht="12.75">
      <c r="B555" s="29"/>
      <c r="C555" s="29"/>
      <c r="D555" s="29"/>
      <c r="E555" s="29"/>
      <c r="F555" s="29"/>
      <c r="G555" s="29"/>
      <c r="H555" s="29"/>
      <c r="I555" s="29"/>
      <c r="J555" s="29"/>
      <c r="K555" s="29"/>
      <c r="L555" s="29"/>
      <c r="M555" s="29"/>
    </row>
    <row r="556" spans="2:13" ht="12.75">
      <c r="B556" s="29"/>
      <c r="C556" s="29"/>
      <c r="D556" s="29"/>
      <c r="E556" s="29"/>
      <c r="F556" s="29"/>
      <c r="G556" s="29"/>
      <c r="H556" s="29"/>
      <c r="I556" s="29"/>
      <c r="J556" s="29"/>
      <c r="K556" s="29"/>
      <c r="L556" s="29"/>
      <c r="M556" s="29"/>
    </row>
    <row r="557" spans="2:13" ht="12.75">
      <c r="B557" s="29"/>
      <c r="C557" s="29"/>
      <c r="D557" s="29"/>
      <c r="E557" s="29"/>
      <c r="F557" s="29"/>
      <c r="G557" s="29"/>
      <c r="H557" s="29"/>
      <c r="I557" s="29"/>
      <c r="J557" s="29"/>
      <c r="K557" s="29"/>
      <c r="L557" s="29"/>
      <c r="M557" s="29"/>
    </row>
    <row r="558" spans="2:13" ht="12.75">
      <c r="B558" s="29"/>
      <c r="C558" s="29"/>
      <c r="D558" s="29"/>
      <c r="E558" s="29"/>
      <c r="F558" s="29"/>
      <c r="G558" s="29"/>
      <c r="H558" s="29"/>
      <c r="I558" s="29"/>
      <c r="J558" s="29"/>
      <c r="K558" s="29"/>
      <c r="L558" s="29"/>
      <c r="M558" s="29"/>
    </row>
    <row r="559" spans="2:13" ht="12.75">
      <c r="B559" s="29"/>
      <c r="C559" s="29"/>
      <c r="D559" s="29"/>
      <c r="E559" s="29"/>
      <c r="F559" s="29"/>
      <c r="G559" s="29"/>
      <c r="H559" s="29"/>
      <c r="I559" s="29"/>
      <c r="J559" s="29"/>
      <c r="K559" s="29"/>
      <c r="L559" s="29"/>
      <c r="M559" s="29"/>
    </row>
    <row r="560" spans="2:13" ht="12.75">
      <c r="B560" s="29"/>
      <c r="C560" s="29"/>
      <c r="D560" s="29"/>
      <c r="E560" s="29"/>
      <c r="F560" s="29"/>
      <c r="G560" s="29"/>
      <c r="H560" s="29"/>
      <c r="I560" s="29"/>
      <c r="J560" s="29"/>
      <c r="K560" s="29"/>
      <c r="L560" s="29"/>
      <c r="M560" s="29"/>
    </row>
    <row r="561" spans="2:13" ht="12.75">
      <c r="B561" s="29"/>
      <c r="C561" s="29"/>
      <c r="D561" s="29"/>
      <c r="E561" s="29"/>
      <c r="F561" s="29"/>
      <c r="G561" s="29"/>
      <c r="H561" s="29"/>
      <c r="I561" s="29"/>
      <c r="J561" s="29"/>
      <c r="K561" s="29"/>
      <c r="L561" s="29"/>
      <c r="M561" s="29"/>
    </row>
    <row r="562" spans="2:13" ht="12.75">
      <c r="B562" s="29"/>
      <c r="C562" s="29"/>
      <c r="D562" s="29"/>
      <c r="E562" s="29"/>
      <c r="F562" s="29"/>
      <c r="G562" s="29"/>
      <c r="H562" s="29"/>
      <c r="I562" s="29"/>
      <c r="J562" s="29"/>
      <c r="K562" s="29"/>
      <c r="L562" s="29"/>
      <c r="M562" s="29"/>
    </row>
    <row r="563" spans="2:13" ht="12.75">
      <c r="B563" s="29"/>
      <c r="C563" s="29"/>
      <c r="D563" s="29"/>
      <c r="E563" s="29"/>
      <c r="F563" s="29"/>
      <c r="G563" s="29"/>
      <c r="H563" s="29"/>
      <c r="I563" s="29"/>
      <c r="J563" s="29"/>
      <c r="K563" s="29"/>
      <c r="L563" s="29"/>
      <c r="M563" s="29"/>
    </row>
    <row r="564" spans="2:13" ht="12.75">
      <c r="B564" s="29"/>
      <c r="C564" s="29"/>
      <c r="D564" s="29"/>
      <c r="E564" s="29"/>
      <c r="F564" s="29"/>
      <c r="G564" s="29"/>
      <c r="H564" s="29"/>
      <c r="I564" s="29"/>
      <c r="J564" s="29"/>
      <c r="K564" s="29"/>
      <c r="L564" s="29"/>
      <c r="M564" s="29"/>
    </row>
    <row r="565" spans="2:13" ht="12.75">
      <c r="B565" s="29"/>
      <c r="C565" s="29"/>
      <c r="D565" s="29"/>
      <c r="E565" s="29"/>
      <c r="F565" s="29"/>
      <c r="G565" s="29"/>
      <c r="H565" s="29"/>
      <c r="I565" s="29"/>
      <c r="J565" s="29"/>
      <c r="K565" s="29"/>
      <c r="L565" s="29"/>
      <c r="M565" s="29"/>
    </row>
    <row r="566" spans="2:13" ht="12.75">
      <c r="B566" s="29"/>
      <c r="C566" s="29"/>
      <c r="D566" s="29"/>
      <c r="E566" s="29"/>
      <c r="F566" s="29"/>
      <c r="G566" s="29"/>
      <c r="H566" s="29"/>
      <c r="I566" s="29"/>
      <c r="J566" s="29"/>
      <c r="K566" s="29"/>
      <c r="L566" s="29"/>
      <c r="M566" s="29"/>
    </row>
    <row r="567" spans="2:13" ht="12.75">
      <c r="B567" s="29"/>
      <c r="C567" s="29"/>
      <c r="D567" s="29"/>
      <c r="E567" s="29"/>
      <c r="F567" s="29"/>
      <c r="G567" s="29"/>
      <c r="H567" s="29"/>
      <c r="I567" s="29"/>
      <c r="J567" s="29"/>
      <c r="K567" s="29"/>
      <c r="L567" s="29"/>
      <c r="M567" s="29"/>
    </row>
    <row r="568" spans="2:13" ht="12.75">
      <c r="B568" s="29"/>
      <c r="C568" s="29"/>
      <c r="D568" s="29"/>
      <c r="E568" s="29"/>
      <c r="F568" s="29"/>
      <c r="G568" s="29"/>
      <c r="H568" s="29"/>
      <c r="I568" s="29"/>
      <c r="J568" s="29"/>
      <c r="K568" s="29"/>
      <c r="L568" s="29"/>
      <c r="M568" s="29"/>
    </row>
    <row r="569" spans="2:13" ht="12.75">
      <c r="B569" s="29"/>
      <c r="C569" s="29"/>
      <c r="D569" s="29"/>
      <c r="E569" s="29"/>
      <c r="F569" s="29"/>
      <c r="G569" s="29"/>
      <c r="H569" s="29"/>
      <c r="I569" s="29"/>
      <c r="J569" s="29"/>
      <c r="K569" s="29"/>
      <c r="L569" s="29"/>
      <c r="M569" s="29"/>
    </row>
    <row r="570" spans="2:13" ht="12.75">
      <c r="B570" s="29"/>
      <c r="C570" s="29"/>
      <c r="D570" s="29"/>
      <c r="E570" s="29"/>
      <c r="F570" s="29"/>
      <c r="G570" s="29"/>
      <c r="H570" s="29"/>
      <c r="I570" s="29"/>
      <c r="J570" s="29"/>
      <c r="K570" s="29"/>
      <c r="L570" s="29"/>
      <c r="M570" s="29"/>
    </row>
    <row r="571" spans="2:13" ht="12.75">
      <c r="B571" s="29"/>
      <c r="C571" s="29"/>
      <c r="D571" s="29"/>
      <c r="E571" s="29"/>
      <c r="F571" s="29"/>
      <c r="G571" s="29"/>
      <c r="H571" s="29"/>
      <c r="I571" s="29"/>
      <c r="J571" s="29"/>
      <c r="K571" s="29"/>
      <c r="L571" s="29"/>
      <c r="M571" s="29"/>
    </row>
    <row r="572" spans="2:13" ht="12.75">
      <c r="B572" s="29"/>
      <c r="C572" s="29"/>
      <c r="D572" s="29"/>
      <c r="E572" s="29"/>
      <c r="F572" s="29"/>
      <c r="G572" s="29"/>
      <c r="H572" s="29"/>
      <c r="I572" s="29"/>
      <c r="J572" s="29"/>
      <c r="K572" s="29"/>
      <c r="L572" s="29"/>
      <c r="M572" s="29"/>
    </row>
    <row r="573" spans="2:13" ht="12.75">
      <c r="B573" s="29"/>
      <c r="C573" s="29"/>
      <c r="D573" s="29"/>
      <c r="E573" s="29"/>
      <c r="F573" s="29"/>
      <c r="G573" s="29"/>
      <c r="H573" s="29"/>
      <c r="I573" s="29"/>
      <c r="J573" s="29"/>
      <c r="K573" s="29"/>
      <c r="L573" s="29"/>
      <c r="M573" s="29"/>
    </row>
    <row r="574" spans="2:13" ht="12.75">
      <c r="B574" s="29"/>
      <c r="C574" s="29"/>
      <c r="D574" s="29"/>
      <c r="E574" s="29"/>
      <c r="F574" s="29"/>
      <c r="G574" s="29"/>
      <c r="H574" s="29"/>
      <c r="I574" s="29"/>
      <c r="J574" s="29"/>
      <c r="K574" s="29"/>
      <c r="L574" s="29"/>
      <c r="M574" s="29"/>
    </row>
    <row r="575" spans="2:13" ht="12.75">
      <c r="B575" s="29"/>
      <c r="C575" s="29"/>
      <c r="D575" s="29"/>
      <c r="E575" s="29"/>
      <c r="F575" s="29"/>
      <c r="G575" s="29"/>
      <c r="H575" s="29"/>
      <c r="I575" s="29"/>
      <c r="J575" s="29"/>
      <c r="K575" s="29"/>
      <c r="L575" s="29"/>
      <c r="M575" s="29"/>
    </row>
    <row r="576" spans="2:13" ht="12.75">
      <c r="B576" s="29"/>
      <c r="C576" s="29"/>
      <c r="D576" s="29"/>
      <c r="E576" s="29"/>
      <c r="F576" s="29"/>
      <c r="G576" s="29"/>
      <c r="H576" s="29"/>
      <c r="I576" s="29"/>
      <c r="J576" s="29"/>
      <c r="K576" s="29"/>
      <c r="L576" s="29"/>
      <c r="M576" s="29"/>
    </row>
    <row r="577" spans="2:13" ht="12.75">
      <c r="B577" s="29"/>
      <c r="C577" s="29"/>
      <c r="D577" s="29"/>
      <c r="E577" s="29"/>
      <c r="F577" s="29"/>
      <c r="G577" s="29"/>
      <c r="H577" s="29"/>
      <c r="I577" s="29"/>
      <c r="J577" s="29"/>
      <c r="K577" s="29"/>
      <c r="L577" s="29"/>
      <c r="M577" s="29"/>
    </row>
    <row r="578" spans="2:13" ht="12.75">
      <c r="B578" s="29"/>
      <c r="C578" s="29"/>
      <c r="D578" s="29"/>
      <c r="E578" s="29"/>
      <c r="F578" s="29"/>
      <c r="G578" s="29"/>
      <c r="H578" s="29"/>
      <c r="I578" s="29"/>
      <c r="J578" s="29"/>
      <c r="K578" s="29"/>
      <c r="L578" s="29"/>
      <c r="M578" s="29"/>
    </row>
    <row r="579" spans="2:13" ht="12.75">
      <c r="B579" s="29"/>
      <c r="C579" s="29"/>
      <c r="D579" s="29"/>
      <c r="E579" s="29"/>
      <c r="F579" s="29"/>
      <c r="G579" s="29"/>
      <c r="H579" s="29"/>
      <c r="I579" s="29"/>
      <c r="J579" s="29"/>
      <c r="K579" s="29"/>
      <c r="L579" s="29"/>
      <c r="M579" s="29"/>
    </row>
    <row r="580" spans="2:13" ht="12.75">
      <c r="B580" s="29"/>
      <c r="C580" s="29"/>
      <c r="D580" s="29"/>
      <c r="E580" s="29"/>
      <c r="F580" s="29"/>
      <c r="G580" s="29"/>
      <c r="H580" s="29"/>
      <c r="I580" s="29"/>
      <c r="J580" s="29"/>
      <c r="K580" s="29"/>
      <c r="L580" s="29"/>
      <c r="M580" s="29"/>
    </row>
    <row r="581" spans="2:13" ht="12.75">
      <c r="B581" s="29"/>
      <c r="C581" s="29"/>
      <c r="D581" s="29"/>
      <c r="E581" s="29"/>
      <c r="F581" s="29"/>
      <c r="G581" s="29"/>
      <c r="H581" s="29"/>
      <c r="I581" s="29"/>
      <c r="J581" s="29"/>
      <c r="K581" s="29"/>
      <c r="L581" s="29"/>
      <c r="M581" s="29"/>
    </row>
    <row r="582" spans="2:13" ht="12.75">
      <c r="B582" s="29"/>
      <c r="C582" s="29"/>
      <c r="D582" s="29"/>
      <c r="E582" s="29"/>
      <c r="F582" s="29"/>
      <c r="G582" s="29"/>
      <c r="H582" s="29"/>
      <c r="I582" s="29"/>
      <c r="J582" s="29"/>
      <c r="K582" s="29"/>
      <c r="L582" s="29"/>
      <c r="M582" s="29"/>
    </row>
    <row r="583" spans="2:13" ht="12.75">
      <c r="B583" s="29"/>
      <c r="C583" s="29"/>
      <c r="D583" s="29"/>
      <c r="E583" s="29"/>
      <c r="F583" s="29"/>
      <c r="G583" s="29"/>
      <c r="H583" s="29"/>
      <c r="I583" s="29"/>
      <c r="J583" s="29"/>
      <c r="K583" s="29"/>
      <c r="L583" s="29"/>
      <c r="M583" s="29"/>
    </row>
    <row r="584" spans="2:13" ht="12.75">
      <c r="B584" s="29"/>
      <c r="C584" s="29"/>
      <c r="D584" s="29"/>
      <c r="E584" s="29"/>
      <c r="F584" s="29"/>
      <c r="G584" s="29"/>
      <c r="H584" s="29"/>
      <c r="I584" s="29"/>
      <c r="J584" s="29"/>
      <c r="K584" s="29"/>
      <c r="L584" s="29"/>
      <c r="M584" s="29"/>
    </row>
    <row r="585" spans="2:13" ht="12.75">
      <c r="B585" s="29"/>
      <c r="C585" s="29"/>
      <c r="D585" s="29"/>
      <c r="E585" s="29"/>
      <c r="F585" s="29"/>
      <c r="G585" s="29"/>
      <c r="H585" s="29"/>
      <c r="I585" s="29"/>
      <c r="J585" s="29"/>
      <c r="K585" s="29"/>
      <c r="L585" s="29"/>
      <c r="M585" s="29"/>
    </row>
    <row r="586" spans="2:13" ht="12.75">
      <c r="B586" s="29"/>
      <c r="C586" s="29"/>
      <c r="D586" s="29"/>
      <c r="E586" s="29"/>
      <c r="F586" s="29"/>
      <c r="G586" s="29"/>
      <c r="H586" s="29"/>
      <c r="I586" s="29"/>
      <c r="J586" s="29"/>
      <c r="K586" s="29"/>
      <c r="L586" s="29"/>
      <c r="M586" s="29"/>
    </row>
    <row r="587" spans="2:13" ht="12.75">
      <c r="B587" s="29"/>
      <c r="C587" s="29"/>
      <c r="D587" s="29"/>
      <c r="E587" s="29"/>
      <c r="F587" s="29"/>
      <c r="G587" s="29"/>
      <c r="H587" s="29"/>
      <c r="I587" s="29"/>
      <c r="J587" s="29"/>
      <c r="K587" s="29"/>
      <c r="L587" s="29"/>
      <c r="M587" s="29"/>
    </row>
    <row r="588" spans="2:13" ht="12.75">
      <c r="B588" s="29"/>
      <c r="C588" s="29"/>
      <c r="D588" s="29"/>
      <c r="E588" s="29"/>
      <c r="F588" s="29"/>
      <c r="G588" s="29"/>
      <c r="H588" s="29"/>
      <c r="I588" s="29"/>
      <c r="J588" s="29"/>
      <c r="K588" s="29"/>
      <c r="L588" s="29"/>
      <c r="M588" s="29"/>
    </row>
    <row r="589" spans="2:13" ht="12.75">
      <c r="B589" s="29"/>
      <c r="C589" s="29"/>
      <c r="D589" s="29"/>
      <c r="E589" s="29"/>
      <c r="F589" s="29"/>
      <c r="G589" s="29"/>
      <c r="H589" s="29"/>
      <c r="I589" s="29"/>
      <c r="J589" s="29"/>
      <c r="K589" s="29"/>
      <c r="L589" s="29"/>
      <c r="M589" s="29"/>
    </row>
    <row r="590" spans="2:13" ht="12.75">
      <c r="B590" s="29"/>
      <c r="C590" s="29"/>
      <c r="D590" s="29"/>
      <c r="E590" s="29"/>
      <c r="F590" s="29"/>
      <c r="G590" s="29"/>
      <c r="H590" s="29"/>
      <c r="I590" s="29"/>
      <c r="J590" s="29"/>
      <c r="K590" s="29"/>
      <c r="L590" s="29"/>
      <c r="M590" s="29"/>
    </row>
    <row r="591" spans="2:13" ht="12.75">
      <c r="B591" s="29"/>
      <c r="C591" s="29"/>
      <c r="D591" s="29"/>
      <c r="E591" s="29"/>
      <c r="F591" s="29"/>
      <c r="G591" s="29"/>
      <c r="H591" s="29"/>
      <c r="I591" s="29"/>
      <c r="J591" s="29"/>
      <c r="K591" s="29"/>
      <c r="L591" s="29"/>
      <c r="M591" s="29"/>
    </row>
    <row r="592" spans="2:13" ht="12.75">
      <c r="B592" s="29"/>
      <c r="C592" s="29"/>
      <c r="D592" s="29"/>
      <c r="E592" s="29"/>
      <c r="F592" s="29"/>
      <c r="G592" s="29"/>
      <c r="H592" s="29"/>
      <c r="I592" s="29"/>
      <c r="J592" s="29"/>
      <c r="K592" s="29"/>
      <c r="L592" s="29"/>
      <c r="M592" s="29"/>
    </row>
    <row r="593" spans="2:13" ht="12.75">
      <c r="B593" s="29"/>
      <c r="C593" s="29"/>
      <c r="D593" s="29"/>
      <c r="E593" s="29"/>
      <c r="F593" s="29"/>
      <c r="G593" s="29"/>
      <c r="H593" s="29"/>
      <c r="I593" s="29"/>
      <c r="J593" s="29"/>
      <c r="K593" s="29"/>
      <c r="L593" s="29"/>
      <c r="M593" s="29"/>
    </row>
    <row r="594" spans="2:13" ht="12.75">
      <c r="B594" s="29"/>
      <c r="C594" s="29"/>
      <c r="D594" s="29"/>
      <c r="E594" s="29"/>
      <c r="F594" s="29"/>
      <c r="G594" s="29"/>
      <c r="H594" s="29"/>
      <c r="I594" s="29"/>
      <c r="J594" s="29"/>
      <c r="K594" s="29"/>
      <c r="L594" s="29"/>
      <c r="M594" s="29"/>
    </row>
    <row r="595" spans="2:13" ht="12.75">
      <c r="B595" s="29"/>
      <c r="C595" s="29"/>
      <c r="D595" s="29"/>
      <c r="E595" s="29"/>
      <c r="F595" s="29"/>
      <c r="G595" s="29"/>
      <c r="H595" s="29"/>
      <c r="I595" s="29"/>
      <c r="J595" s="29"/>
      <c r="K595" s="29"/>
      <c r="L595" s="29"/>
      <c r="M595" s="29"/>
    </row>
    <row r="596" spans="2:13" ht="12.75">
      <c r="B596" s="29"/>
      <c r="C596" s="29"/>
      <c r="D596" s="29"/>
      <c r="E596" s="29"/>
      <c r="F596" s="29"/>
      <c r="G596" s="29"/>
      <c r="H596" s="29"/>
      <c r="I596" s="29"/>
      <c r="J596" s="29"/>
      <c r="K596" s="29"/>
      <c r="L596" s="29"/>
      <c r="M596" s="29"/>
    </row>
    <row r="597" spans="2:13" ht="12.75">
      <c r="B597" s="29"/>
      <c r="C597" s="29"/>
      <c r="D597" s="29"/>
      <c r="E597" s="29"/>
      <c r="F597" s="29"/>
      <c r="G597" s="29"/>
      <c r="H597" s="29"/>
      <c r="I597" s="29"/>
      <c r="J597" s="29"/>
      <c r="K597" s="29"/>
      <c r="L597" s="29"/>
      <c r="M597" s="29"/>
    </row>
    <row r="598" spans="2:13" ht="12.75">
      <c r="B598" s="29"/>
      <c r="C598" s="29"/>
      <c r="D598" s="29"/>
      <c r="E598" s="29"/>
      <c r="F598" s="29"/>
      <c r="G598" s="29"/>
      <c r="H598" s="29"/>
      <c r="I598" s="29"/>
      <c r="J598" s="29"/>
      <c r="K598" s="29"/>
      <c r="L598" s="29"/>
      <c r="M598" s="29"/>
    </row>
    <row r="599" spans="2:13" ht="12.75">
      <c r="B599" s="29"/>
      <c r="C599" s="29"/>
      <c r="D599" s="29"/>
      <c r="E599" s="29"/>
      <c r="F599" s="29"/>
      <c r="G599" s="29"/>
      <c r="H599" s="29"/>
      <c r="I599" s="29"/>
      <c r="J599" s="29"/>
      <c r="K599" s="29"/>
      <c r="L599" s="29"/>
      <c r="M599" s="29"/>
    </row>
    <row r="600" spans="2:13" ht="12.75">
      <c r="B600" s="29"/>
      <c r="C600" s="29"/>
      <c r="D600" s="29"/>
      <c r="E600" s="29"/>
      <c r="F600" s="29"/>
      <c r="G600" s="29"/>
      <c r="H600" s="29"/>
      <c r="I600" s="29"/>
      <c r="J600" s="29"/>
      <c r="K600" s="29"/>
      <c r="L600" s="29"/>
      <c r="M600" s="29"/>
    </row>
    <row r="601" spans="2:13" ht="12.75">
      <c r="B601" s="29"/>
      <c r="C601" s="29"/>
      <c r="D601" s="29"/>
      <c r="E601" s="29"/>
      <c r="F601" s="29"/>
      <c r="G601" s="29"/>
      <c r="H601" s="29"/>
      <c r="I601" s="29"/>
      <c r="J601" s="29"/>
      <c r="K601" s="29"/>
      <c r="L601" s="29"/>
      <c r="M601" s="29"/>
    </row>
    <row r="602" spans="2:13" ht="12.75">
      <c r="B602" s="29"/>
      <c r="C602" s="29"/>
      <c r="D602" s="29"/>
      <c r="E602" s="29"/>
      <c r="F602" s="29"/>
      <c r="G602" s="29"/>
      <c r="H602" s="29"/>
      <c r="I602" s="29"/>
      <c r="J602" s="29"/>
      <c r="K602" s="29"/>
      <c r="L602" s="29"/>
      <c r="M602" s="29"/>
    </row>
    <row r="603" spans="2:13" ht="12.75">
      <c r="B603" s="29"/>
      <c r="C603" s="29"/>
      <c r="D603" s="29"/>
      <c r="E603" s="29"/>
      <c r="F603" s="29"/>
      <c r="G603" s="29"/>
      <c r="H603" s="29"/>
      <c r="I603" s="29"/>
      <c r="J603" s="29"/>
      <c r="K603" s="29"/>
      <c r="L603" s="29"/>
      <c r="M603" s="29"/>
    </row>
    <row r="604" spans="2:13" ht="12.75">
      <c r="B604" s="29"/>
      <c r="C604" s="29"/>
      <c r="D604" s="29"/>
      <c r="E604" s="29"/>
      <c r="F604" s="29"/>
      <c r="G604" s="29"/>
      <c r="H604" s="29"/>
      <c r="I604" s="29"/>
      <c r="J604" s="29"/>
      <c r="K604" s="29"/>
      <c r="L604" s="29"/>
      <c r="M604" s="29"/>
    </row>
    <row r="605" spans="2:13" ht="12.75">
      <c r="B605" s="29"/>
      <c r="C605" s="29"/>
      <c r="D605" s="29"/>
      <c r="E605" s="29"/>
      <c r="F605" s="29"/>
      <c r="G605" s="29"/>
      <c r="H605" s="29"/>
      <c r="I605" s="29"/>
      <c r="J605" s="29"/>
      <c r="K605" s="29"/>
      <c r="L605" s="29"/>
      <c r="M605" s="29"/>
    </row>
    <row r="606" spans="2:13" ht="12.75">
      <c r="B606" s="29"/>
      <c r="C606" s="29"/>
      <c r="D606" s="29"/>
      <c r="E606" s="29"/>
      <c r="F606" s="29"/>
      <c r="G606" s="29"/>
      <c r="H606" s="29"/>
      <c r="I606" s="29"/>
      <c r="J606" s="29"/>
      <c r="K606" s="29"/>
      <c r="L606" s="29"/>
      <c r="M606" s="29"/>
    </row>
    <row r="607" spans="2:13" ht="12.75">
      <c r="B607" s="29"/>
      <c r="C607" s="29"/>
      <c r="D607" s="29"/>
      <c r="E607" s="29"/>
      <c r="F607" s="29"/>
      <c r="G607" s="29"/>
      <c r="H607" s="29"/>
      <c r="I607" s="29"/>
      <c r="J607" s="29"/>
      <c r="K607" s="29"/>
      <c r="L607" s="29"/>
      <c r="M607" s="29"/>
    </row>
    <row r="608" spans="2:13" ht="12.75">
      <c r="B608" s="29"/>
      <c r="C608" s="29"/>
      <c r="D608" s="29"/>
      <c r="E608" s="29"/>
      <c r="F608" s="29"/>
      <c r="G608" s="29"/>
      <c r="H608" s="29"/>
      <c r="I608" s="29"/>
      <c r="J608" s="29"/>
      <c r="K608" s="29"/>
      <c r="L608" s="29"/>
      <c r="M608" s="29"/>
    </row>
    <row r="609" spans="2:13" ht="12.75">
      <c r="B609" s="29"/>
      <c r="C609" s="29"/>
      <c r="D609" s="29"/>
      <c r="E609" s="29"/>
      <c r="F609" s="29"/>
      <c r="G609" s="29"/>
      <c r="H609" s="29"/>
      <c r="I609" s="29"/>
      <c r="J609" s="29"/>
      <c r="K609" s="29"/>
      <c r="L609" s="29"/>
      <c r="M609" s="29"/>
    </row>
    <row r="610" spans="2:13" ht="12.75">
      <c r="B610" s="29"/>
      <c r="C610" s="29"/>
      <c r="D610" s="29"/>
      <c r="E610" s="29"/>
      <c r="F610" s="29"/>
      <c r="G610" s="29"/>
      <c r="H610" s="29"/>
      <c r="I610" s="29"/>
      <c r="J610" s="29"/>
      <c r="K610" s="29"/>
      <c r="L610" s="29"/>
      <c r="M610" s="29"/>
    </row>
    <row r="611" spans="2:13" ht="12.75">
      <c r="B611" s="29"/>
      <c r="C611" s="29"/>
      <c r="D611" s="29"/>
      <c r="E611" s="29"/>
      <c r="F611" s="29"/>
      <c r="G611" s="29"/>
      <c r="H611" s="29"/>
      <c r="I611" s="29"/>
      <c r="J611" s="29"/>
      <c r="K611" s="29"/>
      <c r="L611" s="29"/>
      <c r="M611" s="29"/>
    </row>
    <row r="612" spans="2:13" ht="12.75">
      <c r="B612" s="29"/>
      <c r="C612" s="29"/>
      <c r="D612" s="29"/>
      <c r="E612" s="29"/>
      <c r="F612" s="29"/>
      <c r="G612" s="29"/>
      <c r="H612" s="29"/>
      <c r="I612" s="29"/>
      <c r="J612" s="29"/>
      <c r="K612" s="29"/>
      <c r="L612" s="29"/>
      <c r="M612" s="29"/>
    </row>
    <row r="613" spans="2:13" ht="12.75">
      <c r="B613" s="29"/>
      <c r="C613" s="29"/>
      <c r="D613" s="29"/>
      <c r="E613" s="29"/>
      <c r="F613" s="29"/>
      <c r="G613" s="29"/>
      <c r="H613" s="29"/>
      <c r="I613" s="29"/>
      <c r="J613" s="29"/>
      <c r="K613" s="29"/>
      <c r="L613" s="29"/>
      <c r="M613" s="29"/>
    </row>
    <row r="614" spans="2:13" ht="12.75">
      <c r="B614" s="29"/>
      <c r="C614" s="29"/>
      <c r="D614" s="29"/>
      <c r="E614" s="29"/>
      <c r="F614" s="29"/>
      <c r="G614" s="29"/>
      <c r="H614" s="29"/>
      <c r="I614" s="29"/>
      <c r="J614" s="29"/>
      <c r="K614" s="29"/>
      <c r="L614" s="29"/>
      <c r="M614" s="29"/>
    </row>
    <row r="615" spans="2:13" ht="12.75">
      <c r="B615" s="29"/>
      <c r="C615" s="29"/>
      <c r="D615" s="29"/>
      <c r="E615" s="29"/>
      <c r="F615" s="29"/>
      <c r="G615" s="29"/>
      <c r="H615" s="29"/>
      <c r="I615" s="29"/>
      <c r="J615" s="29"/>
      <c r="K615" s="29"/>
      <c r="L615" s="29"/>
      <c r="M615" s="29"/>
    </row>
    <row r="616" spans="2:13" ht="12.75">
      <c r="B616" s="29"/>
      <c r="C616" s="29"/>
      <c r="D616" s="29"/>
      <c r="E616" s="29"/>
      <c r="F616" s="29"/>
      <c r="G616" s="29"/>
      <c r="H616" s="29"/>
      <c r="I616" s="29"/>
      <c r="J616" s="29"/>
      <c r="K616" s="29"/>
      <c r="L616" s="29"/>
      <c r="M616" s="29"/>
    </row>
    <row r="617" spans="2:13" ht="12.75">
      <c r="B617" s="29"/>
      <c r="C617" s="29"/>
      <c r="D617" s="29"/>
      <c r="E617" s="29"/>
      <c r="F617" s="29"/>
      <c r="G617" s="29"/>
      <c r="H617" s="29"/>
      <c r="I617" s="29"/>
      <c r="J617" s="29"/>
      <c r="K617" s="29"/>
      <c r="L617" s="29"/>
      <c r="M617" s="29"/>
    </row>
    <row r="618" spans="2:13" ht="12.75">
      <c r="B618" s="29"/>
      <c r="C618" s="29"/>
      <c r="D618" s="29"/>
      <c r="E618" s="29"/>
      <c r="F618" s="29"/>
      <c r="G618" s="29"/>
      <c r="H618" s="29"/>
      <c r="I618" s="29"/>
      <c r="J618" s="29"/>
      <c r="K618" s="29"/>
      <c r="L618" s="29"/>
      <c r="M618" s="29"/>
    </row>
    <row r="619" spans="2:13" ht="12.75">
      <c r="B619" s="29"/>
      <c r="C619" s="29"/>
      <c r="D619" s="29"/>
      <c r="E619" s="29"/>
      <c r="F619" s="29"/>
      <c r="G619" s="29"/>
      <c r="H619" s="29"/>
      <c r="I619" s="29"/>
      <c r="J619" s="29"/>
      <c r="K619" s="29"/>
      <c r="L619" s="29"/>
      <c r="M619" s="29"/>
    </row>
    <row r="620" spans="2:13" ht="12.75">
      <c r="B620" s="29"/>
      <c r="C620" s="29"/>
      <c r="D620" s="29"/>
      <c r="E620" s="29"/>
      <c r="F620" s="29"/>
      <c r="G620" s="29"/>
      <c r="H620" s="29"/>
      <c r="I620" s="29"/>
      <c r="J620" s="29"/>
      <c r="K620" s="29"/>
      <c r="L620" s="29"/>
      <c r="M620" s="29"/>
    </row>
    <row r="621" spans="2:13" ht="12.75">
      <c r="B621" s="29"/>
      <c r="C621" s="29"/>
      <c r="D621" s="29"/>
      <c r="E621" s="29"/>
      <c r="F621" s="29"/>
      <c r="G621" s="29"/>
      <c r="H621" s="29"/>
      <c r="I621" s="29"/>
      <c r="J621" s="29"/>
      <c r="K621" s="29"/>
      <c r="L621" s="29"/>
      <c r="M621" s="29"/>
    </row>
    <row r="622" spans="2:13" ht="12.75">
      <c r="B622" s="29"/>
      <c r="C622" s="29"/>
      <c r="D622" s="29"/>
      <c r="E622" s="29"/>
      <c r="F622" s="29"/>
      <c r="G622" s="29"/>
      <c r="H622" s="29"/>
      <c r="I622" s="29"/>
      <c r="J622" s="29"/>
      <c r="K622" s="29"/>
      <c r="L622" s="29"/>
      <c r="M622" s="29"/>
    </row>
    <row r="623" spans="2:13" ht="12.75">
      <c r="B623" s="29"/>
      <c r="C623" s="29"/>
      <c r="D623" s="29"/>
      <c r="E623" s="29"/>
      <c r="F623" s="29"/>
      <c r="G623" s="29"/>
      <c r="H623" s="29"/>
      <c r="I623" s="29"/>
      <c r="J623" s="29"/>
      <c r="K623" s="29"/>
      <c r="L623" s="29"/>
      <c r="M623" s="29"/>
    </row>
    <row r="624" spans="2:13" ht="12.75">
      <c r="B624" s="29"/>
      <c r="C624" s="29"/>
      <c r="D624" s="29"/>
      <c r="E624" s="29"/>
      <c r="F624" s="29"/>
      <c r="G624" s="29"/>
      <c r="H624" s="29"/>
      <c r="I624" s="29"/>
      <c r="J624" s="29"/>
      <c r="K624" s="29"/>
      <c r="L624" s="29"/>
      <c r="M624" s="29"/>
    </row>
    <row r="625" spans="2:13" ht="12.75">
      <c r="B625" s="29"/>
      <c r="C625" s="29"/>
      <c r="D625" s="29"/>
      <c r="E625" s="29"/>
      <c r="F625" s="29"/>
      <c r="G625" s="29"/>
      <c r="H625" s="29"/>
      <c r="I625" s="29"/>
      <c r="J625" s="29"/>
      <c r="K625" s="29"/>
      <c r="L625" s="29"/>
      <c r="M625" s="29"/>
    </row>
    <row r="626" spans="2:13" ht="12.75">
      <c r="B626" s="29"/>
      <c r="C626" s="29"/>
      <c r="D626" s="29"/>
      <c r="E626" s="29"/>
      <c r="F626" s="29"/>
      <c r="G626" s="29"/>
      <c r="H626" s="29"/>
      <c r="I626" s="29"/>
      <c r="J626" s="29"/>
      <c r="K626" s="29"/>
      <c r="L626" s="29"/>
      <c r="M626" s="29"/>
    </row>
    <row r="627" spans="2:13" ht="12.75">
      <c r="B627" s="29"/>
      <c r="C627" s="29"/>
      <c r="D627" s="29"/>
      <c r="E627" s="29"/>
      <c r="F627" s="29"/>
      <c r="G627" s="29"/>
      <c r="H627" s="29"/>
      <c r="I627" s="29"/>
      <c r="J627" s="29"/>
      <c r="K627" s="29"/>
      <c r="L627" s="29"/>
      <c r="M627" s="29"/>
    </row>
    <row r="628" spans="2:13" ht="12.75">
      <c r="B628" s="29"/>
      <c r="C628" s="29"/>
      <c r="D628" s="29"/>
      <c r="E628" s="29"/>
      <c r="F628" s="29"/>
      <c r="G628" s="29"/>
      <c r="H628" s="29"/>
      <c r="I628" s="29"/>
      <c r="J628" s="29"/>
      <c r="K628" s="29"/>
      <c r="L628" s="29"/>
      <c r="M628" s="29"/>
    </row>
    <row r="629" spans="2:13" ht="12.75">
      <c r="B629" s="29"/>
      <c r="C629" s="29"/>
      <c r="D629" s="29"/>
      <c r="E629" s="29"/>
      <c r="F629" s="29"/>
      <c r="G629" s="29"/>
      <c r="H629" s="29"/>
      <c r="I629" s="29"/>
      <c r="J629" s="29"/>
      <c r="K629" s="29"/>
      <c r="L629" s="29"/>
      <c r="M629" s="29"/>
    </row>
    <row r="630" spans="2:13" ht="12.75">
      <c r="B630" s="29"/>
      <c r="C630" s="29"/>
      <c r="D630" s="29"/>
      <c r="E630" s="29"/>
      <c r="F630" s="29"/>
      <c r="G630" s="29"/>
      <c r="H630" s="29"/>
      <c r="I630" s="29"/>
      <c r="J630" s="29"/>
      <c r="K630" s="29"/>
      <c r="L630" s="29"/>
      <c r="M630" s="29"/>
    </row>
    <row r="631" spans="2:13" ht="12.75">
      <c r="B631" s="29"/>
      <c r="C631" s="29"/>
      <c r="D631" s="29"/>
      <c r="E631" s="29"/>
      <c r="F631" s="29"/>
      <c r="G631" s="29"/>
      <c r="H631" s="29"/>
      <c r="I631" s="29"/>
      <c r="J631" s="29"/>
      <c r="K631" s="29"/>
      <c r="L631" s="29"/>
      <c r="M631" s="29"/>
    </row>
    <row r="632" spans="2:13" ht="12.75">
      <c r="B632" s="29"/>
      <c r="C632" s="29"/>
      <c r="D632" s="29"/>
      <c r="E632" s="29"/>
      <c r="F632" s="29"/>
      <c r="G632" s="29"/>
      <c r="H632" s="29"/>
      <c r="I632" s="29"/>
      <c r="J632" s="29"/>
      <c r="K632" s="29"/>
      <c r="L632" s="29"/>
      <c r="M632" s="29"/>
    </row>
    <row r="633" spans="2:13" ht="12.75">
      <c r="B633" s="29"/>
      <c r="C633" s="29"/>
      <c r="D633" s="29"/>
      <c r="E633" s="29"/>
      <c r="F633" s="29"/>
      <c r="G633" s="29"/>
      <c r="H633" s="29"/>
      <c r="I633" s="29"/>
      <c r="J633" s="29"/>
      <c r="K633" s="29"/>
      <c r="L633" s="29"/>
      <c r="M633" s="29"/>
    </row>
    <row r="634" spans="2:13" ht="12.75">
      <c r="B634" s="29"/>
      <c r="C634" s="29"/>
      <c r="D634" s="29"/>
      <c r="E634" s="29"/>
      <c r="F634" s="29"/>
      <c r="G634" s="29"/>
      <c r="H634" s="29"/>
      <c r="I634" s="29"/>
      <c r="J634" s="29"/>
      <c r="K634" s="29"/>
      <c r="L634" s="29"/>
      <c r="M634" s="29"/>
    </row>
    <row r="635" spans="2:13" ht="12.75">
      <c r="B635" s="29"/>
      <c r="C635" s="29"/>
      <c r="D635" s="29"/>
      <c r="E635" s="29"/>
      <c r="F635" s="29"/>
      <c r="G635" s="29"/>
      <c r="H635" s="29"/>
      <c r="I635" s="29"/>
      <c r="J635" s="29"/>
      <c r="K635" s="29"/>
      <c r="L635" s="29"/>
      <c r="M635" s="29"/>
    </row>
    <row r="636" spans="2:13" ht="12.75">
      <c r="B636" s="29"/>
      <c r="C636" s="29"/>
      <c r="D636" s="29"/>
      <c r="E636" s="29"/>
      <c r="F636" s="29"/>
      <c r="G636" s="29"/>
      <c r="H636" s="29"/>
      <c r="I636" s="29"/>
      <c r="J636" s="29"/>
      <c r="K636" s="29"/>
      <c r="L636" s="29"/>
      <c r="M636" s="29"/>
    </row>
    <row r="637" spans="2:13" ht="12.75">
      <c r="B637" s="29"/>
      <c r="C637" s="29"/>
      <c r="D637" s="29"/>
      <c r="E637" s="29"/>
      <c r="F637" s="29"/>
      <c r="G637" s="29"/>
      <c r="H637" s="29"/>
      <c r="I637" s="29"/>
      <c r="J637" s="29"/>
      <c r="K637" s="29"/>
      <c r="L637" s="29"/>
      <c r="M637" s="29"/>
    </row>
    <row r="638" spans="2:13" ht="12.75">
      <c r="B638" s="29"/>
      <c r="C638" s="29"/>
      <c r="D638" s="29"/>
      <c r="E638" s="29"/>
      <c r="F638" s="29"/>
      <c r="G638" s="29"/>
      <c r="H638" s="29"/>
      <c r="I638" s="29"/>
      <c r="J638" s="29"/>
      <c r="K638" s="29"/>
      <c r="L638" s="29"/>
      <c r="M638" s="29"/>
    </row>
    <row r="639" spans="2:13" ht="12.75">
      <c r="B639" s="29"/>
      <c r="C639" s="29"/>
      <c r="D639" s="29"/>
      <c r="E639" s="29"/>
      <c r="F639" s="29"/>
      <c r="G639" s="29"/>
      <c r="H639" s="29"/>
      <c r="I639" s="29"/>
      <c r="J639" s="29"/>
      <c r="K639" s="29"/>
      <c r="L639" s="29"/>
      <c r="M639" s="29"/>
    </row>
    <row r="640" spans="2:13" ht="12.75">
      <c r="B640" s="29"/>
      <c r="C640" s="29"/>
      <c r="D640" s="29"/>
      <c r="E640" s="29"/>
      <c r="F640" s="29"/>
      <c r="G640" s="29"/>
      <c r="H640" s="29"/>
      <c r="I640" s="29"/>
      <c r="J640" s="29"/>
      <c r="K640" s="29"/>
      <c r="L640" s="29"/>
      <c r="M640" s="29"/>
    </row>
    <row r="641" spans="2:13" ht="12.75">
      <c r="B641" s="29"/>
      <c r="C641" s="29"/>
      <c r="D641" s="29"/>
      <c r="E641" s="29"/>
      <c r="F641" s="29"/>
      <c r="G641" s="29"/>
      <c r="H641" s="29"/>
      <c r="I641" s="29"/>
      <c r="J641" s="29"/>
      <c r="K641" s="29"/>
      <c r="L641" s="29"/>
      <c r="M641" s="29"/>
    </row>
    <row r="642" spans="2:13" ht="12.75">
      <c r="B642" s="29"/>
      <c r="C642" s="29"/>
      <c r="D642" s="29"/>
      <c r="E642" s="29"/>
      <c r="F642" s="29"/>
      <c r="G642" s="29"/>
      <c r="H642" s="29"/>
      <c r="I642" s="29"/>
      <c r="J642" s="29"/>
      <c r="K642" s="29"/>
      <c r="L642" s="29"/>
      <c r="M642" s="29"/>
    </row>
    <row r="643" spans="2:13" ht="12.75">
      <c r="B643" s="29"/>
      <c r="C643" s="29"/>
      <c r="D643" s="29"/>
      <c r="E643" s="29"/>
      <c r="F643" s="29"/>
      <c r="G643" s="29"/>
      <c r="H643" s="29"/>
      <c r="I643" s="29"/>
      <c r="J643" s="29"/>
      <c r="K643" s="29"/>
      <c r="L643" s="29"/>
      <c r="M643" s="29"/>
    </row>
    <row r="644" spans="2:13" ht="12.75">
      <c r="B644" s="29"/>
      <c r="C644" s="29"/>
      <c r="D644" s="29"/>
      <c r="E644" s="29"/>
      <c r="F644" s="29"/>
      <c r="G644" s="29"/>
      <c r="H644" s="29"/>
      <c r="I644" s="29"/>
      <c r="J644" s="29"/>
      <c r="K644" s="29"/>
      <c r="L644" s="29"/>
      <c r="M644" s="29"/>
    </row>
    <row r="645" spans="2:13" ht="12.75">
      <c r="B645" s="29"/>
      <c r="C645" s="29"/>
      <c r="D645" s="29"/>
      <c r="E645" s="29"/>
      <c r="F645" s="29"/>
      <c r="G645" s="29"/>
      <c r="H645" s="29"/>
      <c r="I645" s="29"/>
      <c r="J645" s="29"/>
      <c r="K645" s="29"/>
      <c r="L645" s="29"/>
      <c r="M645" s="29"/>
    </row>
    <row r="646" spans="2:13" ht="12.75">
      <c r="B646" s="29"/>
      <c r="C646" s="29"/>
      <c r="D646" s="29"/>
      <c r="E646" s="29"/>
      <c r="F646" s="29"/>
      <c r="G646" s="29"/>
      <c r="H646" s="29"/>
      <c r="I646" s="29"/>
      <c r="J646" s="29"/>
      <c r="K646" s="29"/>
      <c r="L646" s="29"/>
      <c r="M646" s="29"/>
    </row>
    <row r="647" spans="2:13" ht="12.75">
      <c r="B647" s="29"/>
      <c r="C647" s="29"/>
      <c r="D647" s="29"/>
      <c r="E647" s="29"/>
      <c r="F647" s="29"/>
      <c r="G647" s="29"/>
      <c r="H647" s="29"/>
      <c r="I647" s="29"/>
      <c r="J647" s="29"/>
      <c r="K647" s="29"/>
      <c r="L647" s="29"/>
      <c r="M647" s="29"/>
    </row>
    <row r="648" spans="2:13" ht="12.75">
      <c r="B648" s="29"/>
      <c r="C648" s="29"/>
      <c r="D648" s="29"/>
      <c r="E648" s="29"/>
      <c r="F648" s="29"/>
      <c r="G648" s="29"/>
      <c r="H648" s="29"/>
      <c r="I648" s="29"/>
      <c r="J648" s="29"/>
      <c r="K648" s="29"/>
      <c r="L648" s="29"/>
      <c r="M648" s="29"/>
    </row>
    <row r="649" spans="2:13" ht="12.75">
      <c r="B649" s="29"/>
      <c r="C649" s="29"/>
      <c r="D649" s="29"/>
      <c r="E649" s="29"/>
      <c r="F649" s="29"/>
      <c r="G649" s="29"/>
      <c r="H649" s="29"/>
      <c r="I649" s="29"/>
      <c r="J649" s="29"/>
      <c r="K649" s="29"/>
      <c r="L649" s="29"/>
      <c r="M649" s="29"/>
    </row>
    <row r="650" spans="2:13" ht="12.75">
      <c r="B650" s="29"/>
      <c r="C650" s="29"/>
      <c r="D650" s="29"/>
      <c r="E650" s="29"/>
      <c r="F650" s="29"/>
      <c r="G650" s="29"/>
      <c r="H650" s="29"/>
      <c r="I650" s="29"/>
      <c r="J650" s="29"/>
      <c r="K650" s="29"/>
      <c r="L650" s="29"/>
      <c r="M650" s="29"/>
    </row>
    <row r="651" spans="2:13" ht="12.75">
      <c r="B651" s="29"/>
      <c r="C651" s="29"/>
      <c r="D651" s="29"/>
      <c r="E651" s="29"/>
      <c r="F651" s="29"/>
      <c r="G651" s="29"/>
      <c r="H651" s="29"/>
      <c r="I651" s="29"/>
      <c r="J651" s="29"/>
      <c r="K651" s="29"/>
      <c r="L651" s="29"/>
      <c r="M651" s="29"/>
    </row>
    <row r="652" spans="2:13" ht="12.75">
      <c r="B652" s="29"/>
      <c r="C652" s="29"/>
      <c r="D652" s="29"/>
      <c r="E652" s="29"/>
      <c r="F652" s="29"/>
      <c r="G652" s="29"/>
      <c r="H652" s="29"/>
      <c r="I652" s="29"/>
      <c r="J652" s="29"/>
      <c r="K652" s="29"/>
      <c r="L652" s="29"/>
      <c r="M652" s="29"/>
    </row>
    <row r="653" spans="2:13" ht="12.75">
      <c r="B653" s="29"/>
      <c r="C653" s="29"/>
      <c r="D653" s="29"/>
      <c r="E653" s="29"/>
      <c r="F653" s="29"/>
      <c r="G653" s="29"/>
      <c r="H653" s="29"/>
      <c r="I653" s="29"/>
      <c r="J653" s="29"/>
      <c r="K653" s="29"/>
      <c r="L653" s="29"/>
      <c r="M653" s="29"/>
    </row>
    <row r="654" spans="2:13" ht="12.75">
      <c r="B654" s="29"/>
      <c r="C654" s="29"/>
      <c r="D654" s="29"/>
      <c r="E654" s="29"/>
      <c r="F654" s="29"/>
      <c r="G654" s="29"/>
      <c r="H654" s="29"/>
      <c r="I654" s="29"/>
      <c r="J654" s="29"/>
      <c r="K654" s="29"/>
      <c r="L654" s="29"/>
      <c r="M654" s="29"/>
    </row>
    <row r="655" spans="2:13" ht="12.75">
      <c r="B655" s="29"/>
      <c r="C655" s="29"/>
      <c r="D655" s="29"/>
      <c r="E655" s="29"/>
      <c r="F655" s="29"/>
      <c r="G655" s="29"/>
      <c r="H655" s="29"/>
      <c r="I655" s="29"/>
      <c r="J655" s="29"/>
      <c r="K655" s="29"/>
      <c r="L655" s="29"/>
      <c r="M655" s="29"/>
    </row>
    <row r="656" spans="2:13" ht="12.75">
      <c r="B656" s="29"/>
      <c r="C656" s="29"/>
      <c r="D656" s="29"/>
      <c r="E656" s="29"/>
      <c r="F656" s="29"/>
      <c r="G656" s="29"/>
      <c r="H656" s="29"/>
      <c r="I656" s="29"/>
      <c r="J656" s="29"/>
      <c r="K656" s="29"/>
      <c r="L656" s="29"/>
      <c r="M656" s="29"/>
    </row>
    <row r="657" spans="2:13" ht="12.75">
      <c r="B657" s="29"/>
      <c r="C657" s="29"/>
      <c r="D657" s="29"/>
      <c r="E657" s="29"/>
      <c r="F657" s="29"/>
      <c r="G657" s="29"/>
      <c r="H657" s="29"/>
      <c r="I657" s="29"/>
      <c r="J657" s="29"/>
      <c r="K657" s="29"/>
      <c r="L657" s="29"/>
      <c r="M657" s="29"/>
    </row>
    <row r="658" spans="2:13" ht="12.75">
      <c r="B658" s="29"/>
      <c r="C658" s="29"/>
      <c r="D658" s="29"/>
      <c r="E658" s="29"/>
      <c r="F658" s="29"/>
      <c r="G658" s="29"/>
      <c r="H658" s="29"/>
      <c r="I658" s="29"/>
      <c r="J658" s="29"/>
      <c r="K658" s="29"/>
      <c r="L658" s="29"/>
      <c r="M658" s="29"/>
    </row>
    <row r="659" spans="2:13" ht="12.75">
      <c r="B659" s="29"/>
      <c r="C659" s="29"/>
      <c r="D659" s="29"/>
      <c r="E659" s="29"/>
      <c r="F659" s="29"/>
      <c r="G659" s="29"/>
      <c r="H659" s="29"/>
      <c r="I659" s="29"/>
      <c r="J659" s="29"/>
      <c r="K659" s="29"/>
      <c r="L659" s="29"/>
      <c r="M659" s="29"/>
    </row>
    <row r="660" spans="2:13" ht="12.75">
      <c r="B660" s="29"/>
      <c r="C660" s="29"/>
      <c r="D660" s="29"/>
      <c r="E660" s="29"/>
      <c r="F660" s="29"/>
      <c r="G660" s="29"/>
      <c r="H660" s="29"/>
      <c r="I660" s="29"/>
      <c r="J660" s="29"/>
      <c r="K660" s="29"/>
      <c r="L660" s="29"/>
      <c r="M660" s="29"/>
    </row>
    <row r="661" spans="2:13" ht="12.75">
      <c r="B661" s="29"/>
      <c r="C661" s="29"/>
      <c r="D661" s="29"/>
      <c r="E661" s="29"/>
      <c r="F661" s="29"/>
      <c r="G661" s="29"/>
      <c r="H661" s="29"/>
      <c r="I661" s="29"/>
      <c r="J661" s="29"/>
      <c r="K661" s="29"/>
      <c r="L661" s="29"/>
      <c r="M661" s="29"/>
    </row>
    <row r="662" spans="2:13" ht="12.75">
      <c r="B662" s="29"/>
      <c r="C662" s="29"/>
      <c r="D662" s="29"/>
      <c r="E662" s="29"/>
      <c r="F662" s="29"/>
      <c r="G662" s="29"/>
      <c r="H662" s="29"/>
      <c r="I662" s="29"/>
      <c r="J662" s="29"/>
      <c r="K662" s="29"/>
      <c r="L662" s="29"/>
      <c r="M662" s="29"/>
    </row>
    <row r="663" spans="2:13" ht="12.75">
      <c r="B663" s="29"/>
      <c r="C663" s="29"/>
      <c r="D663" s="29"/>
      <c r="E663" s="29"/>
      <c r="F663" s="29"/>
      <c r="G663" s="29"/>
      <c r="H663" s="29"/>
      <c r="I663" s="29"/>
      <c r="J663" s="29"/>
      <c r="K663" s="29"/>
      <c r="L663" s="29"/>
      <c r="M663" s="29"/>
    </row>
    <row r="664" spans="2:13" ht="12.75">
      <c r="B664" s="29"/>
      <c r="C664" s="29"/>
      <c r="D664" s="29"/>
      <c r="E664" s="29"/>
      <c r="F664" s="29"/>
      <c r="G664" s="29"/>
      <c r="H664" s="29"/>
      <c r="I664" s="29"/>
      <c r="J664" s="29"/>
      <c r="K664" s="29"/>
      <c r="L664" s="29"/>
      <c r="M664" s="29"/>
    </row>
    <row r="665" spans="2:13" ht="12.75">
      <c r="B665" s="29"/>
      <c r="C665" s="29"/>
      <c r="D665" s="29"/>
      <c r="E665" s="29"/>
      <c r="F665" s="29"/>
      <c r="G665" s="29"/>
      <c r="H665" s="29"/>
      <c r="I665" s="29"/>
      <c r="J665" s="29"/>
      <c r="K665" s="29"/>
      <c r="L665" s="29"/>
      <c r="M665" s="29"/>
    </row>
    <row r="666" spans="2:13" ht="12.75">
      <c r="B666" s="29"/>
      <c r="C666" s="29"/>
      <c r="D666" s="29"/>
      <c r="E666" s="29"/>
      <c r="F666" s="29"/>
      <c r="G666" s="29"/>
      <c r="H666" s="29"/>
      <c r="I666" s="29"/>
      <c r="J666" s="29"/>
      <c r="K666" s="29"/>
      <c r="L666" s="29"/>
      <c r="M666" s="29"/>
    </row>
    <row r="667" spans="2:13" ht="12.75">
      <c r="B667" s="29"/>
      <c r="C667" s="29"/>
      <c r="D667" s="29"/>
      <c r="E667" s="29"/>
      <c r="F667" s="29"/>
      <c r="G667" s="29"/>
      <c r="H667" s="29"/>
      <c r="I667" s="29"/>
      <c r="J667" s="29"/>
      <c r="K667" s="29"/>
      <c r="L667" s="29"/>
      <c r="M667" s="29"/>
    </row>
    <row r="668" spans="2:13" ht="12.75">
      <c r="B668" s="29"/>
      <c r="C668" s="29"/>
      <c r="D668" s="29"/>
      <c r="E668" s="29"/>
      <c r="F668" s="29"/>
      <c r="G668" s="29"/>
      <c r="H668" s="29"/>
      <c r="I668" s="29"/>
      <c r="J668" s="29"/>
      <c r="K668" s="29"/>
      <c r="L668" s="29"/>
      <c r="M668" s="29"/>
    </row>
    <row r="669" spans="2:13" ht="12.75">
      <c r="B669" s="29"/>
      <c r="C669" s="29"/>
      <c r="D669" s="29"/>
      <c r="E669" s="29"/>
      <c r="F669" s="29"/>
      <c r="G669" s="29"/>
      <c r="H669" s="29"/>
      <c r="I669" s="29"/>
      <c r="J669" s="29"/>
      <c r="K669" s="29"/>
      <c r="L669" s="29"/>
      <c r="M669" s="29"/>
    </row>
    <row r="670" spans="2:13" ht="12.75">
      <c r="B670" s="29"/>
      <c r="C670" s="29"/>
      <c r="D670" s="29"/>
      <c r="E670" s="29"/>
      <c r="F670" s="29"/>
      <c r="G670" s="29"/>
      <c r="H670" s="29"/>
      <c r="I670" s="29"/>
      <c r="J670" s="29"/>
      <c r="K670" s="29"/>
      <c r="L670" s="29"/>
      <c r="M670" s="29"/>
    </row>
    <row r="671" spans="2:13" ht="12.75">
      <c r="B671" s="29"/>
      <c r="C671" s="29"/>
      <c r="D671" s="29"/>
      <c r="E671" s="29"/>
      <c r="F671" s="29"/>
      <c r="G671" s="29"/>
      <c r="H671" s="29"/>
      <c r="I671" s="29"/>
      <c r="J671" s="29"/>
      <c r="K671" s="29"/>
      <c r="L671" s="29"/>
      <c r="M671" s="29"/>
    </row>
    <row r="672" spans="2:13" ht="12.75">
      <c r="B672" s="29"/>
      <c r="C672" s="29"/>
      <c r="D672" s="29"/>
      <c r="E672" s="29"/>
      <c r="F672" s="29"/>
      <c r="G672" s="29"/>
      <c r="H672" s="29"/>
      <c r="I672" s="29"/>
      <c r="J672" s="29"/>
      <c r="K672" s="29"/>
      <c r="L672" s="29"/>
      <c r="M672" s="29"/>
    </row>
    <row r="673" spans="2:13" ht="12.75">
      <c r="B673" s="29"/>
      <c r="C673" s="29"/>
      <c r="D673" s="29"/>
      <c r="E673" s="29"/>
      <c r="F673" s="29"/>
      <c r="G673" s="29"/>
      <c r="H673" s="29"/>
      <c r="I673" s="29"/>
      <c r="J673" s="29"/>
      <c r="K673" s="29"/>
      <c r="L673" s="29"/>
      <c r="M673" s="29"/>
    </row>
    <row r="674" spans="2:13" ht="12.75">
      <c r="B674" s="29"/>
      <c r="C674" s="29"/>
      <c r="D674" s="29"/>
      <c r="E674" s="29"/>
      <c r="F674" s="29"/>
      <c r="G674" s="29"/>
      <c r="H674" s="29"/>
      <c r="I674" s="29"/>
      <c r="J674" s="29"/>
      <c r="K674" s="29"/>
      <c r="L674" s="29"/>
      <c r="M674" s="29"/>
    </row>
    <row r="675" spans="2:13" ht="12.75">
      <c r="B675" s="29"/>
      <c r="C675" s="29"/>
      <c r="D675" s="29"/>
      <c r="E675" s="29"/>
      <c r="F675" s="29"/>
      <c r="G675" s="29"/>
      <c r="H675" s="29"/>
      <c r="I675" s="29"/>
      <c r="J675" s="29"/>
      <c r="K675" s="29"/>
      <c r="L675" s="29"/>
      <c r="M675" s="29"/>
    </row>
    <row r="676" spans="2:13" ht="12.75">
      <c r="B676" s="29"/>
      <c r="C676" s="29"/>
      <c r="D676" s="29"/>
      <c r="E676" s="29"/>
      <c r="F676" s="29"/>
      <c r="G676" s="29"/>
      <c r="H676" s="29"/>
      <c r="I676" s="29"/>
      <c r="J676" s="29"/>
      <c r="K676" s="29"/>
      <c r="L676" s="29"/>
      <c r="M676" s="29"/>
    </row>
    <row r="677" spans="2:13" ht="12.75">
      <c r="B677" s="29"/>
      <c r="C677" s="29"/>
      <c r="D677" s="29"/>
      <c r="E677" s="29"/>
      <c r="F677" s="29"/>
      <c r="G677" s="29"/>
      <c r="H677" s="29"/>
      <c r="I677" s="29"/>
      <c r="J677" s="29"/>
      <c r="K677" s="29"/>
      <c r="L677" s="29"/>
      <c r="M677" s="29"/>
    </row>
    <row r="678" spans="2:13" ht="12.75">
      <c r="B678" s="29"/>
      <c r="C678" s="29"/>
      <c r="D678" s="29"/>
      <c r="E678" s="29"/>
      <c r="F678" s="29"/>
      <c r="G678" s="29"/>
      <c r="H678" s="29"/>
      <c r="I678" s="29"/>
      <c r="J678" s="29"/>
      <c r="K678" s="29"/>
      <c r="L678" s="29"/>
      <c r="M678" s="29"/>
    </row>
    <row r="679" spans="2:13" ht="12.75">
      <c r="B679" s="29"/>
      <c r="C679" s="29"/>
      <c r="D679" s="29"/>
      <c r="E679" s="29"/>
      <c r="F679" s="29"/>
      <c r="G679" s="29"/>
      <c r="H679" s="29"/>
      <c r="I679" s="29"/>
      <c r="J679" s="29"/>
      <c r="K679" s="29"/>
      <c r="L679" s="29"/>
      <c r="M679" s="29"/>
    </row>
    <row r="680" spans="2:13" ht="12.75">
      <c r="B680" s="29"/>
      <c r="C680" s="29"/>
      <c r="D680" s="29"/>
      <c r="E680" s="29"/>
      <c r="F680" s="29"/>
      <c r="G680" s="29"/>
      <c r="H680" s="29"/>
      <c r="I680" s="29"/>
      <c r="J680" s="29"/>
      <c r="K680" s="29"/>
      <c r="L680" s="29"/>
      <c r="M680" s="29"/>
    </row>
    <row r="681" spans="2:13" ht="12.75">
      <c r="B681" s="29"/>
      <c r="C681" s="29"/>
      <c r="D681" s="29"/>
      <c r="E681" s="29"/>
      <c r="F681" s="29"/>
      <c r="G681" s="29"/>
      <c r="H681" s="29"/>
      <c r="I681" s="29"/>
      <c r="J681" s="29"/>
      <c r="K681" s="29"/>
      <c r="L681" s="29"/>
      <c r="M681" s="29"/>
    </row>
    <row r="682" spans="2:13" ht="12.75">
      <c r="B682" s="29"/>
      <c r="C682" s="29"/>
      <c r="D682" s="29"/>
      <c r="E682" s="29"/>
      <c r="F682" s="29"/>
      <c r="G682" s="29"/>
      <c r="H682" s="29"/>
      <c r="I682" s="29"/>
      <c r="J682" s="29"/>
      <c r="K682" s="29"/>
      <c r="L682" s="29"/>
      <c r="M682" s="29"/>
    </row>
    <row r="683" spans="2:13" ht="12.75">
      <c r="B683" s="29"/>
      <c r="C683" s="29"/>
      <c r="D683" s="29"/>
      <c r="E683" s="29"/>
      <c r="F683" s="29"/>
      <c r="G683" s="29"/>
      <c r="H683" s="29"/>
      <c r="I683" s="29"/>
      <c r="J683" s="29"/>
      <c r="K683" s="29"/>
      <c r="L683" s="29"/>
      <c r="M683" s="29"/>
    </row>
    <row r="684" spans="2:13" ht="12.75">
      <c r="B684" s="29"/>
      <c r="C684" s="29"/>
      <c r="D684" s="29"/>
      <c r="E684" s="29"/>
      <c r="F684" s="29"/>
      <c r="G684" s="29"/>
      <c r="H684" s="29"/>
      <c r="I684" s="29"/>
      <c r="J684" s="29"/>
      <c r="K684" s="29"/>
      <c r="L684" s="29"/>
      <c r="M684" s="29"/>
    </row>
    <row r="685" spans="2:13" ht="12.75">
      <c r="B685" s="29"/>
      <c r="C685" s="29"/>
      <c r="D685" s="29"/>
      <c r="E685" s="29"/>
      <c r="F685" s="29"/>
      <c r="G685" s="29"/>
      <c r="H685" s="29"/>
      <c r="I685" s="29"/>
      <c r="J685" s="29"/>
      <c r="K685" s="29"/>
      <c r="L685" s="29"/>
      <c r="M685" s="29"/>
    </row>
    <row r="686" spans="2:13" ht="12.75">
      <c r="B686" s="29"/>
      <c r="C686" s="29"/>
      <c r="D686" s="29"/>
      <c r="E686" s="29"/>
      <c r="F686" s="29"/>
      <c r="G686" s="29"/>
      <c r="H686" s="29"/>
      <c r="I686" s="29"/>
      <c r="J686" s="29"/>
      <c r="K686" s="29"/>
      <c r="L686" s="29"/>
      <c r="M686" s="29"/>
    </row>
    <row r="687" spans="2:13" ht="12.75">
      <c r="B687" s="29"/>
      <c r="C687" s="29"/>
      <c r="D687" s="29"/>
      <c r="E687" s="29"/>
      <c r="F687" s="29"/>
      <c r="G687" s="29"/>
      <c r="H687" s="29"/>
      <c r="I687" s="29"/>
      <c r="J687" s="29"/>
      <c r="K687" s="29"/>
      <c r="L687" s="29"/>
      <c r="M687" s="29"/>
    </row>
    <row r="688" spans="2:13" ht="12.75">
      <c r="B688" s="29"/>
      <c r="C688" s="29"/>
      <c r="D688" s="29"/>
      <c r="E688" s="29"/>
      <c r="F688" s="29"/>
      <c r="G688" s="29"/>
      <c r="H688" s="29"/>
      <c r="I688" s="29"/>
      <c r="J688" s="29"/>
      <c r="K688" s="29"/>
      <c r="L688" s="29"/>
      <c r="M688" s="29"/>
    </row>
    <row r="689" spans="2:13" ht="12.75">
      <c r="B689" s="29"/>
      <c r="C689" s="29"/>
      <c r="D689" s="29"/>
      <c r="E689" s="29"/>
      <c r="F689" s="29"/>
      <c r="G689" s="29"/>
      <c r="H689" s="29"/>
      <c r="I689" s="29"/>
      <c r="J689" s="29"/>
      <c r="K689" s="29"/>
      <c r="L689" s="29"/>
      <c r="M689" s="29"/>
    </row>
    <row r="690" spans="2:13" ht="12.75">
      <c r="B690" s="29"/>
      <c r="C690" s="29"/>
      <c r="D690" s="29"/>
      <c r="E690" s="29"/>
      <c r="F690" s="29"/>
      <c r="G690" s="29"/>
      <c r="H690" s="29"/>
      <c r="I690" s="29"/>
      <c r="J690" s="29"/>
      <c r="K690" s="29"/>
      <c r="L690" s="29"/>
      <c r="M690" s="29"/>
    </row>
    <row r="691" spans="2:13" ht="12.75">
      <c r="B691" s="29"/>
      <c r="C691" s="29"/>
      <c r="D691" s="29"/>
      <c r="E691" s="29"/>
      <c r="F691" s="29"/>
      <c r="G691" s="29"/>
      <c r="H691" s="29"/>
      <c r="I691" s="29"/>
      <c r="J691" s="29"/>
      <c r="K691" s="29"/>
      <c r="L691" s="29"/>
      <c r="M691" s="29"/>
    </row>
    <row r="692" spans="2:13" ht="12.75">
      <c r="B692" s="29"/>
      <c r="C692" s="29"/>
      <c r="D692" s="29"/>
      <c r="E692" s="29"/>
      <c r="F692" s="29"/>
      <c r="G692" s="29"/>
      <c r="H692" s="29"/>
      <c r="I692" s="29"/>
      <c r="J692" s="29"/>
      <c r="K692" s="29"/>
      <c r="L692" s="29"/>
      <c r="M692" s="29"/>
    </row>
    <row r="693" spans="2:13" ht="12.75">
      <c r="B693" s="29"/>
      <c r="C693" s="29"/>
      <c r="D693" s="29"/>
      <c r="E693" s="29"/>
      <c r="F693" s="29"/>
      <c r="G693" s="29"/>
      <c r="H693" s="29"/>
      <c r="I693" s="29"/>
      <c r="J693" s="29"/>
      <c r="K693" s="29"/>
      <c r="L693" s="29"/>
      <c r="M693" s="29"/>
    </row>
    <row r="694" spans="2:13" ht="12.75">
      <c r="B694" s="29"/>
      <c r="C694" s="29"/>
      <c r="D694" s="29"/>
      <c r="E694" s="29"/>
      <c r="F694" s="29"/>
      <c r="G694" s="29"/>
      <c r="H694" s="29"/>
      <c r="I694" s="29"/>
      <c r="J694" s="29"/>
      <c r="K694" s="29"/>
      <c r="L694" s="29"/>
      <c r="M694" s="29"/>
    </row>
    <row r="695" spans="2:13" ht="12.75">
      <c r="B695" s="29"/>
      <c r="C695" s="29"/>
      <c r="D695" s="29"/>
      <c r="E695" s="29"/>
      <c r="F695" s="29"/>
      <c r="G695" s="29"/>
      <c r="H695" s="29"/>
      <c r="I695" s="29"/>
      <c r="J695" s="29"/>
      <c r="K695" s="29"/>
      <c r="L695" s="29"/>
      <c r="M695" s="29"/>
    </row>
    <row r="696" spans="2:13" ht="12.75">
      <c r="B696" s="29"/>
      <c r="C696" s="29"/>
      <c r="D696" s="29"/>
      <c r="E696" s="29"/>
      <c r="F696" s="29"/>
      <c r="G696" s="29"/>
      <c r="H696" s="29"/>
      <c r="I696" s="29"/>
      <c r="J696" s="29"/>
      <c r="K696" s="29"/>
      <c r="L696" s="29"/>
      <c r="M696" s="29"/>
    </row>
    <row r="697" spans="2:13" ht="12.75">
      <c r="B697" s="29"/>
      <c r="C697" s="29"/>
      <c r="D697" s="29"/>
      <c r="E697" s="29"/>
      <c r="F697" s="29"/>
      <c r="G697" s="29"/>
      <c r="H697" s="29"/>
      <c r="I697" s="29"/>
      <c r="J697" s="29"/>
      <c r="K697" s="29"/>
      <c r="L697" s="29"/>
      <c r="M697" s="29"/>
    </row>
    <row r="698" spans="2:13" ht="12.75">
      <c r="B698" s="29"/>
      <c r="C698" s="29"/>
      <c r="D698" s="29"/>
      <c r="E698" s="29"/>
      <c r="F698" s="29"/>
      <c r="G698" s="29"/>
      <c r="H698" s="29"/>
      <c r="I698" s="29"/>
      <c r="J698" s="29"/>
      <c r="K698" s="29"/>
      <c r="L698" s="29"/>
      <c r="M698" s="29"/>
    </row>
    <row r="699" spans="2:13" ht="12.75">
      <c r="B699" s="29"/>
      <c r="C699" s="29"/>
      <c r="D699" s="29"/>
      <c r="E699" s="29"/>
      <c r="F699" s="29"/>
      <c r="G699" s="29"/>
      <c r="H699" s="29"/>
      <c r="I699" s="29"/>
      <c r="J699" s="29"/>
      <c r="K699" s="29"/>
      <c r="L699" s="29"/>
      <c r="M699" s="29"/>
    </row>
    <row r="700" spans="2:13" ht="12.75">
      <c r="B700" s="29"/>
      <c r="C700" s="29"/>
      <c r="D700" s="29"/>
      <c r="E700" s="29"/>
      <c r="F700" s="29"/>
      <c r="G700" s="29"/>
      <c r="H700" s="29"/>
      <c r="I700" s="29"/>
      <c r="J700" s="29"/>
      <c r="K700" s="29"/>
      <c r="L700" s="29"/>
      <c r="M700" s="29"/>
    </row>
    <row r="701" spans="2:13" ht="12.75">
      <c r="B701" s="29"/>
      <c r="C701" s="29"/>
      <c r="D701" s="29"/>
      <c r="E701" s="29"/>
      <c r="F701" s="29"/>
      <c r="G701" s="29"/>
      <c r="H701" s="29"/>
      <c r="I701" s="29"/>
      <c r="J701" s="29"/>
      <c r="K701" s="29"/>
      <c r="L701" s="29"/>
      <c r="M701" s="29"/>
    </row>
    <row r="702" spans="2:13" ht="12.75">
      <c r="B702" s="29"/>
      <c r="C702" s="29"/>
      <c r="D702" s="29"/>
      <c r="E702" s="29"/>
      <c r="F702" s="29"/>
      <c r="G702" s="29"/>
      <c r="H702" s="29"/>
      <c r="I702" s="29"/>
      <c r="J702" s="29"/>
      <c r="K702" s="29"/>
      <c r="L702" s="29"/>
      <c r="M702" s="29"/>
    </row>
    <row r="703" spans="2:13" ht="12.75">
      <c r="B703" s="29"/>
      <c r="C703" s="29"/>
      <c r="D703" s="29"/>
      <c r="E703" s="29"/>
      <c r="F703" s="29"/>
      <c r="G703" s="29"/>
      <c r="H703" s="29"/>
      <c r="I703" s="29"/>
      <c r="J703" s="29"/>
      <c r="K703" s="29"/>
      <c r="L703" s="29"/>
      <c r="M703" s="29"/>
    </row>
    <row r="704" spans="2:13" ht="12.75">
      <c r="B704" s="29"/>
      <c r="C704" s="29"/>
      <c r="D704" s="29"/>
      <c r="E704" s="29"/>
      <c r="F704" s="29"/>
      <c r="G704" s="29"/>
      <c r="H704" s="29"/>
      <c r="I704" s="29"/>
      <c r="J704" s="29"/>
      <c r="K704" s="29"/>
      <c r="L704" s="29"/>
      <c r="M704" s="29"/>
    </row>
    <row r="705" spans="2:13" ht="12.75">
      <c r="B705" s="29"/>
      <c r="C705" s="29"/>
      <c r="D705" s="29"/>
      <c r="E705" s="29"/>
      <c r="F705" s="29"/>
      <c r="G705" s="29"/>
      <c r="H705" s="29"/>
      <c r="I705" s="29"/>
      <c r="J705" s="29"/>
      <c r="K705" s="29"/>
      <c r="L705" s="29"/>
      <c r="M705" s="29"/>
    </row>
    <row r="706" spans="2:13" ht="12.75">
      <c r="B706" s="29"/>
      <c r="C706" s="29"/>
      <c r="D706" s="29"/>
      <c r="E706" s="29"/>
      <c r="F706" s="29"/>
      <c r="G706" s="29"/>
      <c r="H706" s="29"/>
      <c r="I706" s="29"/>
      <c r="J706" s="29"/>
      <c r="K706" s="29"/>
      <c r="L706" s="29"/>
      <c r="M706" s="29"/>
    </row>
    <row r="707" spans="2:13" ht="12.75">
      <c r="B707" s="29"/>
      <c r="C707" s="29"/>
      <c r="D707" s="29"/>
      <c r="E707" s="29"/>
      <c r="F707" s="29"/>
      <c r="G707" s="29"/>
      <c r="H707" s="29"/>
      <c r="I707" s="29"/>
      <c r="J707" s="29"/>
      <c r="K707" s="29"/>
      <c r="L707" s="29"/>
      <c r="M707" s="29"/>
    </row>
    <row r="708" spans="2:13" ht="12.75">
      <c r="B708" s="29"/>
      <c r="C708" s="29"/>
      <c r="D708" s="29"/>
      <c r="E708" s="29"/>
      <c r="F708" s="29"/>
      <c r="G708" s="29"/>
      <c r="H708" s="29"/>
      <c r="I708" s="29"/>
      <c r="J708" s="29"/>
      <c r="K708" s="29"/>
      <c r="L708" s="29"/>
      <c r="M708" s="29"/>
    </row>
    <row r="709" spans="2:13" ht="12.75">
      <c r="B709" s="29"/>
      <c r="C709" s="29"/>
      <c r="D709" s="29"/>
      <c r="E709" s="29"/>
      <c r="F709" s="29"/>
      <c r="G709" s="29"/>
      <c r="H709" s="29"/>
      <c r="I709" s="29"/>
      <c r="J709" s="29"/>
      <c r="K709" s="29"/>
      <c r="L709" s="29"/>
      <c r="M709" s="29"/>
    </row>
    <row r="710" spans="2:13" ht="12.75">
      <c r="B710" s="29"/>
      <c r="C710" s="29"/>
      <c r="D710" s="29"/>
      <c r="E710" s="29"/>
      <c r="F710" s="29"/>
      <c r="G710" s="29"/>
      <c r="H710" s="29"/>
      <c r="I710" s="29"/>
      <c r="J710" s="29"/>
      <c r="K710" s="29"/>
      <c r="L710" s="29"/>
      <c r="M710" s="29"/>
    </row>
    <row r="711" spans="2:13" ht="12.75">
      <c r="B711" s="29"/>
      <c r="C711" s="29"/>
      <c r="D711" s="29"/>
      <c r="E711" s="29"/>
      <c r="F711" s="29"/>
      <c r="G711" s="29"/>
      <c r="H711" s="29"/>
      <c r="I711" s="29"/>
      <c r="J711" s="29"/>
      <c r="K711" s="29"/>
      <c r="L711" s="29"/>
      <c r="M711" s="29"/>
    </row>
    <row r="712" spans="2:13" ht="12.75">
      <c r="B712" s="29"/>
      <c r="C712" s="29"/>
      <c r="D712" s="29"/>
      <c r="E712" s="29"/>
      <c r="F712" s="29"/>
      <c r="G712" s="29"/>
      <c r="H712" s="29"/>
      <c r="I712" s="29"/>
      <c r="J712" s="29"/>
      <c r="K712" s="29"/>
      <c r="L712" s="29"/>
      <c r="M712" s="29"/>
    </row>
    <row r="713" spans="2:13" ht="12.75">
      <c r="B713" s="29"/>
      <c r="C713" s="29"/>
      <c r="D713" s="29"/>
      <c r="E713" s="29"/>
      <c r="F713" s="29"/>
      <c r="G713" s="29"/>
      <c r="H713" s="29"/>
      <c r="I713" s="29"/>
      <c r="J713" s="29"/>
      <c r="K713" s="29"/>
      <c r="L713" s="29"/>
      <c r="M713" s="29"/>
    </row>
    <row r="714" spans="2:13" ht="12.75">
      <c r="B714" s="29"/>
      <c r="C714" s="29"/>
      <c r="D714" s="29"/>
      <c r="E714" s="29"/>
      <c r="F714" s="29"/>
      <c r="G714" s="29"/>
      <c r="H714" s="29"/>
      <c r="I714" s="29"/>
      <c r="J714" s="29"/>
      <c r="K714" s="29"/>
      <c r="L714" s="29"/>
      <c r="M714" s="29"/>
    </row>
    <row r="715" spans="2:13" ht="12.75">
      <c r="B715" s="29"/>
      <c r="C715" s="29"/>
      <c r="D715" s="29"/>
      <c r="E715" s="29"/>
      <c r="F715" s="29"/>
      <c r="G715" s="29"/>
      <c r="H715" s="29"/>
      <c r="I715" s="29"/>
      <c r="J715" s="29"/>
      <c r="K715" s="29"/>
      <c r="L715" s="29"/>
      <c r="M715" s="29"/>
    </row>
    <row r="716" spans="2:13" ht="12.75">
      <c r="B716" s="29"/>
      <c r="C716" s="29"/>
      <c r="D716" s="29"/>
      <c r="E716" s="29"/>
      <c r="F716" s="29"/>
      <c r="G716" s="29"/>
      <c r="H716" s="29"/>
      <c r="I716" s="29"/>
      <c r="J716" s="29"/>
      <c r="K716" s="29"/>
      <c r="L716" s="29"/>
      <c r="M716" s="29"/>
    </row>
    <row r="717" spans="2:13" ht="12.75">
      <c r="B717" s="29"/>
      <c r="C717" s="29"/>
      <c r="D717" s="29"/>
      <c r="E717" s="29"/>
      <c r="F717" s="29"/>
      <c r="G717" s="29"/>
      <c r="H717" s="29"/>
      <c r="I717" s="29"/>
      <c r="J717" s="29"/>
      <c r="K717" s="29"/>
      <c r="L717" s="29"/>
      <c r="M717" s="29"/>
    </row>
    <row r="718" spans="2:13" ht="12.75">
      <c r="B718" s="29"/>
      <c r="C718" s="29"/>
      <c r="D718" s="29"/>
      <c r="E718" s="29"/>
      <c r="F718" s="29"/>
      <c r="G718" s="29"/>
      <c r="H718" s="29"/>
      <c r="I718" s="29"/>
      <c r="J718" s="29"/>
      <c r="K718" s="29"/>
      <c r="L718" s="29"/>
      <c r="M718" s="29"/>
    </row>
    <row r="719" spans="2:13" ht="12.75">
      <c r="B719" s="29"/>
      <c r="C719" s="29"/>
      <c r="D719" s="29"/>
      <c r="E719" s="29"/>
      <c r="F719" s="29"/>
      <c r="G719" s="29"/>
      <c r="H719" s="29"/>
      <c r="I719" s="29"/>
      <c r="J719" s="29"/>
      <c r="K719" s="29"/>
      <c r="L719" s="29"/>
      <c r="M719" s="29"/>
    </row>
    <row r="720" spans="2:13" ht="12.75">
      <c r="B720" s="29"/>
      <c r="C720" s="29"/>
      <c r="D720" s="29"/>
      <c r="E720" s="29"/>
      <c r="F720" s="29"/>
      <c r="G720" s="29"/>
      <c r="H720" s="29"/>
      <c r="I720" s="29"/>
      <c r="J720" s="29"/>
      <c r="K720" s="29"/>
      <c r="L720" s="29"/>
      <c r="M720" s="29"/>
    </row>
    <row r="721" spans="2:13" ht="12.75">
      <c r="B721" s="29"/>
      <c r="C721" s="29"/>
      <c r="D721" s="29"/>
      <c r="E721" s="29"/>
      <c r="F721" s="29"/>
      <c r="G721" s="29"/>
      <c r="H721" s="29"/>
      <c r="I721" s="29"/>
      <c r="J721" s="29"/>
      <c r="K721" s="29"/>
      <c r="L721" s="29"/>
      <c r="M721" s="29"/>
    </row>
    <row r="722" spans="2:13" ht="12.75">
      <c r="B722" s="29"/>
      <c r="C722" s="29"/>
      <c r="D722" s="29"/>
      <c r="E722" s="29"/>
      <c r="F722" s="29"/>
      <c r="G722" s="29"/>
      <c r="H722" s="29"/>
      <c r="I722" s="29"/>
      <c r="J722" s="29"/>
      <c r="K722" s="29"/>
      <c r="L722" s="29"/>
      <c r="M722" s="29"/>
    </row>
    <row r="723" spans="2:13" ht="12.75">
      <c r="B723" s="29"/>
      <c r="C723" s="29"/>
      <c r="D723" s="29"/>
      <c r="E723" s="29"/>
      <c r="F723" s="29"/>
      <c r="G723" s="29"/>
      <c r="H723" s="29"/>
      <c r="I723" s="29"/>
      <c r="J723" s="29"/>
      <c r="K723" s="29"/>
      <c r="L723" s="29"/>
      <c r="M723" s="29"/>
    </row>
    <row r="724" spans="2:13" ht="12.75">
      <c r="B724" s="29"/>
      <c r="C724" s="29"/>
      <c r="D724" s="29"/>
      <c r="E724" s="29"/>
      <c r="F724" s="29"/>
      <c r="G724" s="29"/>
      <c r="H724" s="29"/>
      <c r="I724" s="29"/>
      <c r="J724" s="29"/>
      <c r="K724" s="29"/>
      <c r="L724" s="29"/>
      <c r="M724" s="29"/>
    </row>
    <row r="725" spans="2:13" ht="12.75">
      <c r="B725" s="29"/>
      <c r="C725" s="29"/>
      <c r="D725" s="29"/>
      <c r="E725" s="29"/>
      <c r="F725" s="29"/>
      <c r="G725" s="29"/>
      <c r="H725" s="29"/>
      <c r="I725" s="29"/>
      <c r="J725" s="29"/>
      <c r="K725" s="29"/>
      <c r="L725" s="29"/>
      <c r="M725" s="29"/>
    </row>
    <row r="726" spans="2:13" ht="12.75">
      <c r="B726" s="29"/>
      <c r="C726" s="29"/>
      <c r="D726" s="29"/>
      <c r="E726" s="29"/>
      <c r="F726" s="29"/>
      <c r="G726" s="29"/>
      <c r="H726" s="29"/>
      <c r="I726" s="29"/>
      <c r="J726" s="29"/>
      <c r="K726" s="29"/>
      <c r="L726" s="29"/>
      <c r="M726" s="29"/>
    </row>
    <row r="727" spans="2:13" ht="12.75">
      <c r="B727" s="29"/>
      <c r="C727" s="29"/>
      <c r="D727" s="29"/>
      <c r="E727" s="29"/>
      <c r="F727" s="29"/>
      <c r="G727" s="29"/>
      <c r="H727" s="29"/>
      <c r="I727" s="29"/>
      <c r="J727" s="29"/>
      <c r="K727" s="29"/>
      <c r="L727" s="29"/>
      <c r="M727" s="29"/>
    </row>
    <row r="728" spans="2:13" ht="12.75">
      <c r="B728" s="29"/>
      <c r="C728" s="29"/>
      <c r="D728" s="29"/>
      <c r="E728" s="29"/>
      <c r="F728" s="29"/>
      <c r="G728" s="29"/>
      <c r="H728" s="29"/>
      <c r="I728" s="29"/>
      <c r="J728" s="29"/>
      <c r="K728" s="29"/>
      <c r="L728" s="29"/>
      <c r="M728" s="29"/>
    </row>
    <row r="729" spans="2:13" ht="12.75">
      <c r="B729" s="29"/>
      <c r="C729" s="29"/>
      <c r="D729" s="29"/>
      <c r="E729" s="29"/>
      <c r="F729" s="29"/>
      <c r="G729" s="29"/>
      <c r="H729" s="29"/>
      <c r="I729" s="29"/>
      <c r="M729" s="29"/>
    </row>
    <row r="730" spans="2:13" ht="12.75">
      <c r="B730" s="29"/>
      <c r="C730" s="29"/>
      <c r="D730" s="29"/>
      <c r="E730" s="29"/>
      <c r="F730" s="29"/>
      <c r="G730" s="29"/>
      <c r="H730" s="29"/>
      <c r="I730" s="29"/>
      <c r="M730" s="29"/>
    </row>
    <row r="731" spans="2:13" ht="12.75">
      <c r="B731" s="29"/>
      <c r="C731" s="29"/>
      <c r="D731" s="29"/>
      <c r="E731" s="29"/>
      <c r="F731" s="29"/>
      <c r="G731" s="29"/>
      <c r="H731" s="29"/>
      <c r="I731" s="29"/>
      <c r="M731" s="29"/>
    </row>
    <row r="732" spans="2:13" ht="12.75">
      <c r="B732" s="29"/>
      <c r="C732" s="29"/>
      <c r="D732" s="29"/>
      <c r="E732" s="29"/>
      <c r="F732" s="29"/>
      <c r="G732" s="29"/>
      <c r="H732" s="29"/>
      <c r="I732" s="29"/>
      <c r="M732" s="29"/>
    </row>
    <row r="733" spans="2:13" ht="12.75">
      <c r="B733" s="29"/>
      <c r="C733" s="29"/>
      <c r="D733" s="29"/>
      <c r="E733" s="29"/>
      <c r="F733" s="29"/>
      <c r="G733" s="29"/>
      <c r="H733" s="29"/>
      <c r="I733" s="29"/>
      <c r="M733" s="29"/>
    </row>
    <row r="734" spans="2:13" ht="12.75">
      <c r="B734" s="29"/>
      <c r="C734" s="29"/>
      <c r="D734" s="29"/>
      <c r="E734" s="29"/>
      <c r="F734" s="29"/>
      <c r="G734" s="29"/>
      <c r="H734" s="29"/>
      <c r="I734" s="29"/>
      <c r="M734" s="29"/>
    </row>
    <row r="735" spans="2:13" ht="12.75">
      <c r="B735" s="29"/>
      <c r="C735" s="29"/>
      <c r="D735" s="29"/>
      <c r="E735" s="29"/>
      <c r="F735" s="29"/>
      <c r="G735" s="29"/>
      <c r="H735" s="29"/>
      <c r="I735" s="29"/>
      <c r="M735" s="29"/>
    </row>
    <row r="736" spans="2:13" ht="12.75">
      <c r="B736" s="29"/>
      <c r="C736" s="29"/>
      <c r="D736" s="29"/>
      <c r="E736" s="29"/>
      <c r="F736" s="29"/>
      <c r="G736" s="29"/>
      <c r="H736" s="29"/>
      <c r="I736" s="29"/>
      <c r="M736" s="29"/>
    </row>
    <row r="737" spans="2:13" ht="12.75">
      <c r="B737" s="29"/>
      <c r="C737" s="29"/>
      <c r="D737" s="29"/>
      <c r="E737" s="29"/>
      <c r="F737" s="29"/>
      <c r="G737" s="29"/>
      <c r="H737" s="29"/>
      <c r="I737" s="29"/>
      <c r="M737" s="29"/>
    </row>
    <row r="738" spans="2:9" ht="12.75">
      <c r="B738" s="29"/>
      <c r="C738" s="29"/>
      <c r="D738" s="29"/>
      <c r="E738" s="29"/>
      <c r="F738" s="29"/>
      <c r="G738" s="29"/>
      <c r="H738" s="29"/>
      <c r="I738" s="29"/>
    </row>
    <row r="739" spans="2:9" ht="12.75">
      <c r="B739" s="29"/>
      <c r="C739" s="29"/>
      <c r="D739" s="29"/>
      <c r="E739" s="29"/>
      <c r="F739" s="29"/>
      <c r="G739" s="29"/>
      <c r="H739" s="29"/>
      <c r="I739" s="29"/>
    </row>
    <row r="740" spans="3:9" ht="12.75">
      <c r="C740" s="29"/>
      <c r="D740" s="29"/>
      <c r="E740" s="29"/>
      <c r="F740" s="29"/>
      <c r="G740" s="29"/>
      <c r="H740" s="29"/>
      <c r="I740" s="29"/>
    </row>
    <row r="741" spans="3:9" ht="12.75">
      <c r="C741" s="29"/>
      <c r="D741" s="29"/>
      <c r="E741" s="29"/>
      <c r="F741" s="29"/>
      <c r="G741" s="29"/>
      <c r="H741" s="29"/>
      <c r="I741" s="29"/>
    </row>
    <row r="742" spans="3:9" ht="12.75">
      <c r="C742" s="29"/>
      <c r="D742" s="29"/>
      <c r="E742" s="29"/>
      <c r="F742" s="29"/>
      <c r="G742" s="29"/>
      <c r="H742" s="29"/>
      <c r="I742" s="29"/>
    </row>
    <row r="743" spans="3:9" ht="12.75">
      <c r="C743" s="29"/>
      <c r="D743" s="29"/>
      <c r="E743" s="29"/>
      <c r="F743" s="29"/>
      <c r="G743" s="29"/>
      <c r="H743" s="29"/>
      <c r="I743" s="29"/>
    </row>
    <row r="744" spans="3:9" ht="12.75">
      <c r="C744" s="29"/>
      <c r="D744" s="29"/>
      <c r="E744" s="29"/>
      <c r="F744" s="29"/>
      <c r="G744" s="29"/>
      <c r="H744" s="29"/>
      <c r="I744" s="29"/>
    </row>
    <row r="745" spans="3:9" ht="12.75">
      <c r="C745" s="29"/>
      <c r="D745" s="29"/>
      <c r="E745" s="29"/>
      <c r="F745" s="29"/>
      <c r="G745" s="29"/>
      <c r="H745" s="29"/>
      <c r="I745" s="29"/>
    </row>
    <row r="746" spans="3:9" ht="12.75">
      <c r="C746" s="29"/>
      <c r="D746" s="29"/>
      <c r="E746" s="29"/>
      <c r="F746" s="29"/>
      <c r="G746" s="29"/>
      <c r="H746" s="29"/>
      <c r="I746" s="29"/>
    </row>
    <row r="747" spans="3:9" ht="12.75">
      <c r="C747" s="29"/>
      <c r="D747" s="29"/>
      <c r="E747" s="29"/>
      <c r="F747" s="29"/>
      <c r="G747" s="29"/>
      <c r="H747" s="29"/>
      <c r="I747" s="29"/>
    </row>
    <row r="748" spans="3:9" ht="12.75">
      <c r="C748" s="29"/>
      <c r="D748" s="29"/>
      <c r="E748" s="29"/>
      <c r="F748" s="29"/>
      <c r="G748" s="29"/>
      <c r="H748" s="29"/>
      <c r="I748" s="29"/>
    </row>
    <row r="749" spans="3:9" ht="12.75">
      <c r="C749" s="29"/>
      <c r="D749" s="29"/>
      <c r="E749" s="29"/>
      <c r="F749" s="29"/>
      <c r="G749" s="29"/>
      <c r="H749" s="29"/>
      <c r="I749" s="29"/>
    </row>
    <row r="750" spans="3:9" ht="12.75">
      <c r="C750" s="29"/>
      <c r="D750" s="29"/>
      <c r="E750" s="29"/>
      <c r="F750" s="29"/>
      <c r="G750" s="29"/>
      <c r="H750" s="29"/>
      <c r="I750" s="29"/>
    </row>
    <row r="751" spans="3:9" ht="12.75">
      <c r="C751" s="29"/>
      <c r="D751" s="29"/>
      <c r="E751" s="29"/>
      <c r="F751" s="29"/>
      <c r="G751" s="29"/>
      <c r="H751" s="29"/>
      <c r="I751" s="29"/>
    </row>
    <row r="752" spans="3:9" ht="12.75">
      <c r="C752" s="29"/>
      <c r="D752" s="29"/>
      <c r="E752" s="29"/>
      <c r="F752" s="29"/>
      <c r="G752" s="29"/>
      <c r="H752" s="29"/>
      <c r="I752" s="29"/>
    </row>
    <row r="753" spans="3:9" ht="12.75">
      <c r="C753" s="29"/>
      <c r="D753" s="29"/>
      <c r="E753" s="29"/>
      <c r="F753" s="29"/>
      <c r="G753" s="29"/>
      <c r="H753" s="29"/>
      <c r="I753" s="29"/>
    </row>
    <row r="754" spans="3:9" ht="12.75">
      <c r="C754" s="29"/>
      <c r="D754" s="29"/>
      <c r="E754" s="29"/>
      <c r="F754" s="29"/>
      <c r="G754" s="29"/>
      <c r="H754" s="29"/>
      <c r="I754" s="29"/>
    </row>
    <row r="755" spans="3:9" ht="12.75">
      <c r="C755" s="29"/>
      <c r="D755" s="29"/>
      <c r="E755" s="29"/>
      <c r="F755" s="29"/>
      <c r="G755" s="29"/>
      <c r="H755" s="29"/>
      <c r="I755" s="29"/>
    </row>
    <row r="756" spans="3:9" ht="12.75">
      <c r="C756" s="29"/>
      <c r="D756" s="29"/>
      <c r="E756" s="29"/>
      <c r="F756" s="29"/>
      <c r="G756" s="29"/>
      <c r="H756" s="29"/>
      <c r="I756" s="29"/>
    </row>
    <row r="757" spans="3:9" ht="12.75">
      <c r="C757" s="29"/>
      <c r="D757" s="29"/>
      <c r="E757" s="29"/>
      <c r="F757" s="29"/>
      <c r="G757" s="29"/>
      <c r="H757" s="29"/>
      <c r="I757" s="29"/>
    </row>
    <row r="758" spans="3:9" ht="12.75">
      <c r="C758" s="29"/>
      <c r="D758" s="29"/>
      <c r="E758" s="29"/>
      <c r="F758" s="29"/>
      <c r="G758" s="29"/>
      <c r="H758" s="29"/>
      <c r="I758" s="29"/>
    </row>
    <row r="759" spans="3:9" ht="12.75">
      <c r="C759" s="29"/>
      <c r="D759" s="29"/>
      <c r="E759" s="29"/>
      <c r="F759" s="29"/>
      <c r="G759" s="29"/>
      <c r="H759" s="29"/>
      <c r="I759" s="29"/>
    </row>
    <row r="760" spans="8:9" ht="12.75">
      <c r="H760" s="29"/>
      <c r="I760" s="29"/>
    </row>
    <row r="761" spans="8:9" ht="12.75">
      <c r="H761" s="29"/>
      <c r="I761" s="29"/>
    </row>
    <row r="762" spans="8:9" ht="12.75">
      <c r="H762" s="29"/>
      <c r="I762" s="29"/>
    </row>
  </sheetData>
  <sheetProtection/>
  <mergeCells count="29">
    <mergeCell ref="C143:D143"/>
    <mergeCell ref="D144:E144"/>
    <mergeCell ref="C156:D156"/>
    <mergeCell ref="D16:E16"/>
    <mergeCell ref="C2:E2"/>
    <mergeCell ref="C15:D15"/>
    <mergeCell ref="C131:E131"/>
    <mergeCell ref="C28:E28"/>
    <mergeCell ref="C54:E54"/>
    <mergeCell ref="C80:E80"/>
    <mergeCell ref="C105:E105"/>
    <mergeCell ref="C40:D40"/>
    <mergeCell ref="D41:E41"/>
    <mergeCell ref="H167:I167"/>
    <mergeCell ref="H168:I168"/>
    <mergeCell ref="H169:I169"/>
    <mergeCell ref="F167:G167"/>
    <mergeCell ref="C66:D66"/>
    <mergeCell ref="D67:E67"/>
    <mergeCell ref="C91:D91"/>
    <mergeCell ref="D92:E92"/>
    <mergeCell ref="C117:D117"/>
    <mergeCell ref="D118:E118"/>
    <mergeCell ref="C167:D167"/>
    <mergeCell ref="E157:F157"/>
    <mergeCell ref="E158:F158"/>
    <mergeCell ref="E156:F156"/>
    <mergeCell ref="F168:G168"/>
    <mergeCell ref="F169:G169"/>
  </mergeCells>
  <dataValidations count="1">
    <dataValidation type="decimal" allowBlank="1" showInputMessage="1" showErrorMessage="1" errorTitle="ΜΗΝΥΜΑ ΕΦΑΡΜΟΓΗΣ" error="Προσοχή !!! Λάθος δεδομένα ..." sqref="E91 E117 E143 E66 E15 E40">
      <formula1>0</formula1>
      <formula2>100000000</formula2>
    </dataValidation>
  </dataValidations>
  <printOptions/>
  <pageMargins left="0.75" right="0.75" top="1" bottom="1" header="0.5" footer="0.5"/>
  <pageSetup horizontalDpi="180" verticalDpi="180" orientation="portrait" paperSize="9" r:id="rId2"/>
  <legacyDrawing r:id="rId1"/>
</worksheet>
</file>

<file path=xl/worksheets/sheet4.xml><?xml version="1.0" encoding="utf-8"?>
<worksheet xmlns="http://schemas.openxmlformats.org/spreadsheetml/2006/main" xmlns:r="http://schemas.openxmlformats.org/officeDocument/2006/relationships">
  <sheetPr codeName="Sheet1"/>
  <dimension ref="A1:B9"/>
  <sheetViews>
    <sheetView zoomScalePageLayoutView="0" workbookViewId="0" topLeftCell="A3">
      <selection activeCell="A5" sqref="A5"/>
    </sheetView>
  </sheetViews>
  <sheetFormatPr defaultColWidth="9.140625" defaultRowHeight="12.75"/>
  <cols>
    <col min="1" max="1" width="38.57421875" style="0" customWidth="1"/>
    <col min="2" max="2" width="69.140625" style="116" customWidth="1"/>
  </cols>
  <sheetData>
    <row r="1" spans="1:2" ht="63.75">
      <c r="A1" s="114" t="s">
        <v>150</v>
      </c>
      <c r="B1" s="115" t="s">
        <v>151</v>
      </c>
    </row>
    <row r="2" spans="1:2" ht="89.25">
      <c r="A2" s="114" t="s">
        <v>152</v>
      </c>
      <c r="B2" s="115" t="s">
        <v>153</v>
      </c>
    </row>
    <row r="3" spans="1:2" ht="89.25">
      <c r="A3" s="114" t="s">
        <v>154</v>
      </c>
      <c r="B3" s="115" t="s">
        <v>155</v>
      </c>
    </row>
    <row r="4" spans="1:2" ht="63.75">
      <c r="A4" s="114" t="s">
        <v>156</v>
      </c>
      <c r="B4" s="115" t="s">
        <v>157</v>
      </c>
    </row>
    <row r="5" spans="1:2" ht="76.5">
      <c r="A5" t="s">
        <v>158</v>
      </c>
      <c r="B5" s="116" t="s">
        <v>159</v>
      </c>
    </row>
    <row r="6" spans="1:2" ht="12.75">
      <c r="A6" s="114" t="s">
        <v>160</v>
      </c>
      <c r="B6" s="115" t="s">
        <v>161</v>
      </c>
    </row>
    <row r="7" spans="1:2" ht="12.75">
      <c r="A7" s="114"/>
      <c r="B7" s="115"/>
    </row>
    <row r="8" spans="1:2" ht="12.75">
      <c r="A8" s="114"/>
      <c r="B8" s="115"/>
    </row>
    <row r="9" spans="1:2" ht="12.75">
      <c r="A9" s="114"/>
      <c r="B9" s="115"/>
    </row>
  </sheetData>
  <sheetProtection/>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codeName="Sheet7"/>
  <dimension ref="A1:K730"/>
  <sheetViews>
    <sheetView zoomScalePageLayoutView="0" workbookViewId="0" topLeftCell="A1">
      <pane ySplit="1" topLeftCell="A2" activePane="bottomLeft" state="frozen"/>
      <selection pane="topLeft" activeCell="A1" sqref="A1"/>
      <selection pane="bottomLeft" activeCell="C3" sqref="C3"/>
    </sheetView>
  </sheetViews>
  <sheetFormatPr defaultColWidth="9.140625" defaultRowHeight="12.75"/>
  <cols>
    <col min="1" max="1" width="7.7109375" style="0" customWidth="1"/>
    <col min="2" max="2" width="34.00390625" style="0" bestFit="1" customWidth="1"/>
    <col min="3" max="3" width="11.57421875" style="0" customWidth="1"/>
    <col min="4" max="4" width="14.7109375" style="0" customWidth="1"/>
    <col min="5" max="5" width="11.28125" style="0" customWidth="1"/>
    <col min="8" max="8" width="24.7109375" style="0" customWidth="1"/>
  </cols>
  <sheetData>
    <row r="1" spans="1:5" ht="57" customHeight="1">
      <c r="A1" s="93" t="s">
        <v>136</v>
      </c>
      <c r="B1" s="94" t="s">
        <v>30</v>
      </c>
      <c r="C1" s="89" t="s">
        <v>31</v>
      </c>
      <c r="D1" s="89" t="s">
        <v>31</v>
      </c>
      <c r="E1" s="89" t="s">
        <v>31</v>
      </c>
    </row>
    <row r="2" spans="1:11" ht="12.75">
      <c r="A2" s="93"/>
      <c r="B2" s="94"/>
      <c r="C2" s="89" t="s">
        <v>32</v>
      </c>
      <c r="D2" s="89" t="s">
        <v>33</v>
      </c>
      <c r="E2" s="89" t="s">
        <v>34</v>
      </c>
      <c r="G2" s="90"/>
      <c r="H2" s="91"/>
      <c r="I2" s="90"/>
      <c r="J2" s="90"/>
      <c r="K2" s="90"/>
    </row>
    <row r="3" spans="1:11" ht="12.75">
      <c r="A3" s="90">
        <v>101</v>
      </c>
      <c r="B3" s="91" t="s">
        <v>35</v>
      </c>
      <c r="C3" s="90">
        <v>16</v>
      </c>
      <c r="D3" s="90">
        <v>28.06</v>
      </c>
      <c r="E3" s="90">
        <v>44.06</v>
      </c>
      <c r="G3" s="90"/>
      <c r="H3" s="91"/>
      <c r="I3" s="90"/>
      <c r="J3" s="90"/>
      <c r="K3" s="90"/>
    </row>
    <row r="4" spans="1:11" ht="12.75">
      <c r="A4" s="90">
        <v>102</v>
      </c>
      <c r="B4" s="91" t="s">
        <v>35</v>
      </c>
      <c r="C4" s="90">
        <v>16</v>
      </c>
      <c r="D4" s="90">
        <v>29.06</v>
      </c>
      <c r="E4" s="90">
        <v>45.06</v>
      </c>
      <c r="G4" s="90"/>
      <c r="H4" s="91"/>
      <c r="I4" s="90"/>
      <c r="J4" s="90"/>
      <c r="K4" s="90"/>
    </row>
    <row r="5" spans="1:11" ht="12.75">
      <c r="A5" s="90">
        <v>103</v>
      </c>
      <c r="B5" s="91" t="s">
        <v>163</v>
      </c>
      <c r="C5" s="90">
        <v>13</v>
      </c>
      <c r="D5" s="90">
        <v>25.06</v>
      </c>
      <c r="E5" s="90">
        <v>38.06</v>
      </c>
      <c r="G5" s="90"/>
      <c r="H5" s="91"/>
      <c r="I5" s="90"/>
      <c r="J5" s="90"/>
      <c r="K5" s="90"/>
    </row>
    <row r="6" spans="1:11" ht="12.75">
      <c r="A6" s="90">
        <v>104</v>
      </c>
      <c r="B6" s="91" t="s">
        <v>163</v>
      </c>
      <c r="C6" s="90">
        <v>13</v>
      </c>
      <c r="D6" s="90">
        <v>26.06</v>
      </c>
      <c r="E6" s="90">
        <v>39.06</v>
      </c>
      <c r="G6" s="90"/>
      <c r="H6" s="91"/>
      <c r="I6" s="90"/>
      <c r="J6" s="90"/>
      <c r="K6" s="90"/>
    </row>
    <row r="7" spans="1:11" ht="12.75">
      <c r="A7" s="90">
        <v>105</v>
      </c>
      <c r="B7" s="91" t="s">
        <v>36</v>
      </c>
      <c r="C7" s="90">
        <v>19.45</v>
      </c>
      <c r="D7" s="90">
        <v>30.21</v>
      </c>
      <c r="E7" s="90">
        <v>49.66</v>
      </c>
      <c r="G7" s="90"/>
      <c r="H7" s="91"/>
      <c r="I7" s="90"/>
      <c r="J7" s="90"/>
      <c r="K7" s="90"/>
    </row>
    <row r="8" spans="1:11" ht="12.75">
      <c r="A8" s="90">
        <v>106</v>
      </c>
      <c r="B8" s="91" t="s">
        <v>36</v>
      </c>
      <c r="C8" s="90">
        <v>19.45</v>
      </c>
      <c r="D8" s="90">
        <v>31.21</v>
      </c>
      <c r="E8" s="90">
        <v>50.66</v>
      </c>
      <c r="G8" s="90"/>
      <c r="H8" s="91"/>
      <c r="I8" s="90"/>
      <c r="J8" s="90"/>
      <c r="K8" s="90"/>
    </row>
    <row r="9" spans="1:11" ht="12.75">
      <c r="A9" s="90">
        <v>107</v>
      </c>
      <c r="B9" s="91" t="s">
        <v>37</v>
      </c>
      <c r="C9" s="90">
        <v>15.2</v>
      </c>
      <c r="D9" s="90">
        <v>26.46</v>
      </c>
      <c r="E9" s="90">
        <v>41.66</v>
      </c>
      <c r="G9" s="90"/>
      <c r="H9" s="91"/>
      <c r="I9" s="90"/>
      <c r="J9" s="90"/>
      <c r="K9" s="90"/>
    </row>
    <row r="10" spans="1:11" ht="12.75">
      <c r="A10" s="90">
        <v>108</v>
      </c>
      <c r="B10" s="91" t="s">
        <v>37</v>
      </c>
      <c r="C10" s="90">
        <v>15.2</v>
      </c>
      <c r="D10" s="90">
        <v>27.46</v>
      </c>
      <c r="E10" s="90">
        <v>42.66</v>
      </c>
      <c r="G10" s="90"/>
      <c r="H10" s="91"/>
      <c r="I10" s="90"/>
      <c r="J10" s="90"/>
      <c r="K10" s="90"/>
    </row>
    <row r="11" spans="1:11" ht="12.75">
      <c r="A11" s="90">
        <v>109</v>
      </c>
      <c r="B11" s="91" t="s">
        <v>38</v>
      </c>
      <c r="C11" s="90">
        <v>13.45</v>
      </c>
      <c r="D11" s="90">
        <v>22.96</v>
      </c>
      <c r="E11" s="90">
        <v>36.41</v>
      </c>
      <c r="G11" s="90"/>
      <c r="H11" s="91"/>
      <c r="I11" s="90"/>
      <c r="J11" s="90"/>
      <c r="K11" s="90"/>
    </row>
    <row r="12" spans="1:11" ht="12.75">
      <c r="A12" s="90">
        <v>110</v>
      </c>
      <c r="B12" s="91" t="s">
        <v>38</v>
      </c>
      <c r="C12" s="90">
        <v>13.45</v>
      </c>
      <c r="D12" s="90">
        <v>23.96</v>
      </c>
      <c r="E12" s="90">
        <v>37.41</v>
      </c>
      <c r="G12" s="90"/>
      <c r="H12" s="91"/>
      <c r="I12" s="90"/>
      <c r="J12" s="90"/>
      <c r="K12" s="90"/>
    </row>
    <row r="13" spans="1:11" ht="12.75">
      <c r="A13" s="90">
        <v>111</v>
      </c>
      <c r="B13" s="91" t="s">
        <v>39</v>
      </c>
      <c r="C13" s="90">
        <v>10.45</v>
      </c>
      <c r="D13" s="90">
        <v>19.96</v>
      </c>
      <c r="E13" s="90">
        <v>30.41</v>
      </c>
      <c r="G13" s="90"/>
      <c r="H13" s="91"/>
      <c r="I13" s="90"/>
      <c r="J13" s="90"/>
      <c r="K13" s="90"/>
    </row>
    <row r="14" spans="1:11" ht="12.75">
      <c r="A14" s="90">
        <v>112</v>
      </c>
      <c r="B14" s="91" t="s">
        <v>39</v>
      </c>
      <c r="C14" s="90">
        <v>10.45</v>
      </c>
      <c r="D14" s="90">
        <v>20.96</v>
      </c>
      <c r="E14" s="90">
        <v>31.41</v>
      </c>
      <c r="G14" s="90"/>
      <c r="H14" s="91"/>
      <c r="I14" s="90"/>
      <c r="J14" s="90"/>
      <c r="K14" s="90"/>
    </row>
    <row r="15" spans="1:11" ht="12.75">
      <c r="A15" s="90">
        <v>113</v>
      </c>
      <c r="B15" s="91" t="s">
        <v>40</v>
      </c>
      <c r="C15" s="90">
        <v>12.65</v>
      </c>
      <c r="D15" s="90">
        <v>21.36</v>
      </c>
      <c r="E15" s="90">
        <v>34.01</v>
      </c>
      <c r="G15" s="90"/>
      <c r="H15" s="91"/>
      <c r="I15" s="90"/>
      <c r="J15" s="90"/>
      <c r="K15" s="90"/>
    </row>
    <row r="16" spans="1:11" ht="12.75">
      <c r="A16" s="90">
        <v>114</v>
      </c>
      <c r="B16" s="91" t="s">
        <v>40</v>
      </c>
      <c r="C16" s="90">
        <v>12.65</v>
      </c>
      <c r="D16" s="90">
        <v>22.36</v>
      </c>
      <c r="E16" s="90">
        <v>35.01</v>
      </c>
      <c r="G16" s="90"/>
      <c r="H16" s="91"/>
      <c r="I16" s="90"/>
      <c r="J16" s="90"/>
      <c r="K16" s="90"/>
    </row>
    <row r="17" spans="1:11" ht="12.75">
      <c r="A17" s="90">
        <v>115</v>
      </c>
      <c r="B17" s="91" t="s">
        <v>41</v>
      </c>
      <c r="C17" s="90">
        <v>16.9</v>
      </c>
      <c r="D17" s="90">
        <v>25.11</v>
      </c>
      <c r="E17" s="90">
        <v>42.01</v>
      </c>
      <c r="G17" s="90"/>
      <c r="H17" s="91"/>
      <c r="I17" s="90"/>
      <c r="J17" s="90"/>
      <c r="K17" s="90"/>
    </row>
    <row r="18" spans="1:11" ht="12.75">
      <c r="A18" s="90">
        <v>116</v>
      </c>
      <c r="B18" s="91" t="s">
        <v>41</v>
      </c>
      <c r="C18" s="90">
        <v>16.9</v>
      </c>
      <c r="D18" s="90">
        <v>26.11</v>
      </c>
      <c r="E18" s="90">
        <v>43.01</v>
      </c>
      <c r="G18" s="90"/>
      <c r="H18" s="91"/>
      <c r="I18" s="90"/>
      <c r="J18" s="90"/>
      <c r="K18" s="90"/>
    </row>
    <row r="19" spans="1:11" ht="12.75">
      <c r="A19" s="90">
        <v>117</v>
      </c>
      <c r="B19" s="91" t="s">
        <v>42</v>
      </c>
      <c r="C19" s="90">
        <v>13.85</v>
      </c>
      <c r="D19" s="90">
        <v>23.76</v>
      </c>
      <c r="E19" s="90">
        <v>37.61</v>
      </c>
      <c r="G19" s="90"/>
      <c r="H19" s="91"/>
      <c r="I19" s="90"/>
      <c r="J19" s="90"/>
      <c r="K19" s="90"/>
    </row>
    <row r="20" spans="1:11" ht="12.75">
      <c r="A20" s="90">
        <v>118</v>
      </c>
      <c r="B20" s="91" t="s">
        <v>42</v>
      </c>
      <c r="C20" s="90">
        <v>13.85</v>
      </c>
      <c r="D20" s="90">
        <v>24.76</v>
      </c>
      <c r="E20" s="90">
        <v>38.61</v>
      </c>
      <c r="G20" s="90"/>
      <c r="H20" s="91"/>
      <c r="I20" s="90"/>
      <c r="J20" s="90"/>
      <c r="K20" s="90"/>
    </row>
    <row r="21" spans="1:11" ht="21">
      <c r="A21" s="90">
        <v>119</v>
      </c>
      <c r="B21" s="91" t="s">
        <v>164</v>
      </c>
      <c r="C21" s="90">
        <v>17.3</v>
      </c>
      <c r="D21" s="90">
        <v>25.91</v>
      </c>
      <c r="E21" s="90">
        <v>43.21</v>
      </c>
      <c r="G21" s="90"/>
      <c r="H21" s="91"/>
      <c r="I21" s="90"/>
      <c r="J21" s="90"/>
      <c r="K21" s="90"/>
    </row>
    <row r="22" spans="1:11" ht="21">
      <c r="A22" s="90">
        <v>120</v>
      </c>
      <c r="B22" s="91" t="s">
        <v>164</v>
      </c>
      <c r="C22" s="90">
        <v>17.3</v>
      </c>
      <c r="D22" s="90">
        <v>26.91</v>
      </c>
      <c r="E22" s="90">
        <v>44.21</v>
      </c>
      <c r="G22" s="90"/>
      <c r="H22" s="91"/>
      <c r="I22" s="90"/>
      <c r="J22" s="90"/>
      <c r="K22" s="90"/>
    </row>
    <row r="23" spans="1:11" ht="12.75">
      <c r="A23" s="90">
        <v>121</v>
      </c>
      <c r="B23" s="91" t="s">
        <v>165</v>
      </c>
      <c r="C23" s="90">
        <v>13.05</v>
      </c>
      <c r="D23" s="90">
        <v>22.16</v>
      </c>
      <c r="E23" s="90">
        <v>35.21</v>
      </c>
      <c r="G23" s="90"/>
      <c r="H23" s="91"/>
      <c r="I23" s="90"/>
      <c r="J23" s="90"/>
      <c r="K23" s="90"/>
    </row>
    <row r="24" spans="1:11" ht="12.75">
      <c r="A24" s="90">
        <v>122</v>
      </c>
      <c r="B24" s="91" t="s">
        <v>165</v>
      </c>
      <c r="C24" s="90">
        <v>13.05</v>
      </c>
      <c r="D24" s="90">
        <v>23.16</v>
      </c>
      <c r="E24" s="90">
        <v>36.21</v>
      </c>
      <c r="G24" s="90"/>
      <c r="H24" s="91"/>
      <c r="I24" s="90"/>
      <c r="J24" s="90"/>
      <c r="K24" s="90"/>
    </row>
    <row r="25" spans="1:11" ht="12.75">
      <c r="A25" s="90">
        <v>123</v>
      </c>
      <c r="B25" s="91" t="s">
        <v>43</v>
      </c>
      <c r="C25" s="90">
        <v>10.85</v>
      </c>
      <c r="D25" s="90">
        <v>20.76</v>
      </c>
      <c r="E25" s="90">
        <v>31.61</v>
      </c>
      <c r="G25" s="90"/>
      <c r="H25" s="91"/>
      <c r="I25" s="90"/>
      <c r="J25" s="90"/>
      <c r="K25" s="90"/>
    </row>
    <row r="26" spans="1:11" ht="12.75">
      <c r="A26" s="90">
        <v>124</v>
      </c>
      <c r="B26" s="91" t="s">
        <v>43</v>
      </c>
      <c r="C26" s="90">
        <v>10.85</v>
      </c>
      <c r="D26" s="90">
        <v>21.76</v>
      </c>
      <c r="E26" s="90">
        <v>32.61</v>
      </c>
      <c r="G26" s="90"/>
      <c r="H26" s="91"/>
      <c r="I26" s="90"/>
      <c r="J26" s="90"/>
      <c r="K26" s="90"/>
    </row>
    <row r="27" spans="1:11" ht="12.75">
      <c r="A27" s="90">
        <v>125</v>
      </c>
      <c r="B27" s="91" t="s">
        <v>44</v>
      </c>
      <c r="C27" s="90">
        <v>9.33</v>
      </c>
      <c r="D27" s="90">
        <v>14.73</v>
      </c>
      <c r="E27" s="90">
        <v>24.06</v>
      </c>
      <c r="G27" s="90"/>
      <c r="H27" s="91"/>
      <c r="I27" s="90"/>
      <c r="J27" s="90"/>
      <c r="K27" s="90"/>
    </row>
    <row r="28" spans="1:11" ht="12.75">
      <c r="A28" s="90">
        <v>126</v>
      </c>
      <c r="B28" s="91" t="s">
        <v>44</v>
      </c>
      <c r="C28" s="90">
        <v>9.33</v>
      </c>
      <c r="D28" s="90">
        <v>15.73</v>
      </c>
      <c r="E28" s="90">
        <v>25.06</v>
      </c>
      <c r="G28" s="90"/>
      <c r="H28" s="91"/>
      <c r="I28" s="90"/>
      <c r="J28" s="90"/>
      <c r="K28" s="90"/>
    </row>
    <row r="29" spans="1:11" ht="12.75">
      <c r="A29" s="90">
        <v>127</v>
      </c>
      <c r="B29" s="91" t="s">
        <v>45</v>
      </c>
      <c r="C29" s="90">
        <v>6.33</v>
      </c>
      <c r="D29" s="90">
        <v>11.73</v>
      </c>
      <c r="E29" s="90">
        <v>18.06</v>
      </c>
      <c r="G29" s="90"/>
      <c r="H29" s="91"/>
      <c r="I29" s="90"/>
      <c r="J29" s="90"/>
      <c r="K29" s="90"/>
    </row>
    <row r="30" spans="1:11" ht="12.75">
      <c r="A30" s="90">
        <v>128</v>
      </c>
      <c r="B30" s="91" t="s">
        <v>45</v>
      </c>
      <c r="C30" s="90">
        <v>6.33</v>
      </c>
      <c r="D30" s="90">
        <v>12.73</v>
      </c>
      <c r="E30" s="90">
        <v>19.06</v>
      </c>
      <c r="G30" s="90"/>
      <c r="H30" s="91"/>
      <c r="I30" s="90"/>
      <c r="J30" s="90"/>
      <c r="K30" s="90"/>
    </row>
    <row r="31" spans="1:11" ht="12.75">
      <c r="A31" s="90">
        <v>129</v>
      </c>
      <c r="B31" s="91" t="s">
        <v>46</v>
      </c>
      <c r="C31" s="90">
        <v>7.18</v>
      </c>
      <c r="D31" s="90">
        <v>10.43</v>
      </c>
      <c r="E31" s="90">
        <v>17.61</v>
      </c>
      <c r="G31" s="90"/>
      <c r="H31" s="91"/>
      <c r="I31" s="90"/>
      <c r="J31" s="90"/>
      <c r="K31" s="90"/>
    </row>
    <row r="32" spans="1:11" ht="12.75">
      <c r="A32" s="90">
        <v>130</v>
      </c>
      <c r="B32" s="91" t="s">
        <v>46</v>
      </c>
      <c r="C32" s="90">
        <v>7.18</v>
      </c>
      <c r="D32" s="90">
        <v>11.43</v>
      </c>
      <c r="E32" s="90">
        <v>18.61</v>
      </c>
      <c r="G32" s="90"/>
      <c r="H32" s="91"/>
      <c r="I32" s="90"/>
      <c r="J32" s="90"/>
      <c r="K32" s="90"/>
    </row>
    <row r="33" spans="1:11" ht="12.75">
      <c r="A33" s="90">
        <v>131</v>
      </c>
      <c r="B33" s="91" t="s">
        <v>47</v>
      </c>
      <c r="C33" s="90">
        <v>4.18</v>
      </c>
      <c r="D33" s="90">
        <v>7.43</v>
      </c>
      <c r="E33" s="90">
        <v>11.61</v>
      </c>
      <c r="G33" s="90"/>
      <c r="H33" s="91"/>
      <c r="I33" s="90"/>
      <c r="J33" s="90"/>
      <c r="K33" s="90"/>
    </row>
    <row r="34" spans="1:11" ht="12.75">
      <c r="A34" s="90">
        <v>132</v>
      </c>
      <c r="B34" s="91" t="s">
        <v>47</v>
      </c>
      <c r="C34" s="90">
        <v>4.18</v>
      </c>
      <c r="D34" s="90">
        <v>8.43</v>
      </c>
      <c r="E34" s="90">
        <v>12.61</v>
      </c>
      <c r="G34" s="90"/>
      <c r="H34" s="91"/>
      <c r="I34" s="90"/>
      <c r="J34" s="90"/>
      <c r="K34" s="90"/>
    </row>
    <row r="35" spans="1:11" ht="12.75">
      <c r="A35" s="90">
        <v>133</v>
      </c>
      <c r="B35" s="91" t="s">
        <v>48</v>
      </c>
      <c r="C35" s="90">
        <v>6.78</v>
      </c>
      <c r="D35" s="90">
        <v>9.63</v>
      </c>
      <c r="E35" s="90">
        <v>16.41</v>
      </c>
      <c r="G35" s="90"/>
      <c r="H35" s="91"/>
      <c r="I35" s="90"/>
      <c r="J35" s="90"/>
      <c r="K35" s="90"/>
    </row>
    <row r="36" spans="1:11" ht="12.75">
      <c r="A36" s="90">
        <v>135</v>
      </c>
      <c r="B36" s="91" t="s">
        <v>49</v>
      </c>
      <c r="C36" s="90">
        <v>3.78</v>
      </c>
      <c r="D36" s="90">
        <v>6.63</v>
      </c>
      <c r="E36" s="90">
        <v>10.41</v>
      </c>
      <c r="G36" s="90"/>
      <c r="H36" s="91"/>
      <c r="I36" s="90"/>
      <c r="J36" s="90"/>
      <c r="K36" s="90"/>
    </row>
    <row r="37" spans="1:11" ht="12.75">
      <c r="A37" s="90">
        <v>136</v>
      </c>
      <c r="B37" s="91" t="s">
        <v>50</v>
      </c>
      <c r="C37" s="90">
        <v>5.55</v>
      </c>
      <c r="D37" s="90">
        <v>8.1</v>
      </c>
      <c r="E37" s="90">
        <v>13.65</v>
      </c>
      <c r="G37" s="90"/>
      <c r="H37" s="91"/>
      <c r="I37" s="90"/>
      <c r="J37" s="90"/>
      <c r="K37" s="90"/>
    </row>
    <row r="38" spans="1:11" ht="12.75">
      <c r="A38" s="90">
        <v>137</v>
      </c>
      <c r="B38" s="91" t="s">
        <v>50</v>
      </c>
      <c r="C38" s="90">
        <v>5.55</v>
      </c>
      <c r="D38" s="90">
        <v>9.1</v>
      </c>
      <c r="E38" s="90">
        <v>14.65</v>
      </c>
      <c r="G38" s="90"/>
      <c r="H38" s="91"/>
      <c r="I38" s="90"/>
      <c r="J38" s="90"/>
      <c r="K38" s="90"/>
    </row>
    <row r="39" spans="1:11" ht="12.75">
      <c r="A39" s="90">
        <v>138</v>
      </c>
      <c r="B39" s="91" t="s">
        <v>50</v>
      </c>
      <c r="C39" s="90">
        <v>2.55</v>
      </c>
      <c r="D39" s="90">
        <v>5.1</v>
      </c>
      <c r="E39" s="90">
        <v>7.65</v>
      </c>
      <c r="G39" s="90"/>
      <c r="H39" s="91"/>
      <c r="I39" s="90"/>
      <c r="J39" s="90"/>
      <c r="K39" s="90"/>
    </row>
    <row r="40" spans="1:11" ht="12.75">
      <c r="A40" s="90">
        <v>139</v>
      </c>
      <c r="B40" s="91" t="s">
        <v>50</v>
      </c>
      <c r="C40" s="90">
        <v>2.55</v>
      </c>
      <c r="D40" s="90">
        <v>6.1</v>
      </c>
      <c r="E40" s="90">
        <v>8.65</v>
      </c>
      <c r="G40" s="90"/>
      <c r="H40" s="91"/>
      <c r="I40" s="90"/>
      <c r="J40" s="90"/>
      <c r="K40" s="90"/>
    </row>
    <row r="41" spans="1:11" ht="42">
      <c r="A41" s="90">
        <v>140</v>
      </c>
      <c r="B41" s="91" t="s">
        <v>166</v>
      </c>
      <c r="C41" s="90">
        <v>15</v>
      </c>
      <c r="D41" s="90">
        <v>27.06</v>
      </c>
      <c r="E41" s="90">
        <v>42.06</v>
      </c>
      <c r="G41" s="90"/>
      <c r="H41" s="91"/>
      <c r="I41" s="90"/>
      <c r="J41" s="90"/>
      <c r="K41" s="90"/>
    </row>
    <row r="42" spans="1:11" ht="12.75">
      <c r="A42" s="90">
        <v>151</v>
      </c>
      <c r="B42" s="91" t="s">
        <v>51</v>
      </c>
      <c r="C42" s="90">
        <v>20</v>
      </c>
      <c r="D42" s="90">
        <v>0</v>
      </c>
      <c r="E42" s="90">
        <v>20</v>
      </c>
      <c r="G42" s="90"/>
      <c r="H42" s="91"/>
      <c r="I42" s="90"/>
      <c r="J42" s="90"/>
      <c r="K42" s="90"/>
    </row>
    <row r="43" spans="1:11" ht="31.5">
      <c r="A43" s="90">
        <v>152</v>
      </c>
      <c r="B43" s="91" t="s">
        <v>167</v>
      </c>
      <c r="C43" s="90">
        <v>6.67</v>
      </c>
      <c r="D43" s="90">
        <v>13.33</v>
      </c>
      <c r="E43" s="90">
        <v>20</v>
      </c>
      <c r="G43" s="90"/>
      <c r="H43" s="91"/>
      <c r="I43" s="90"/>
      <c r="J43" s="90"/>
      <c r="K43" s="90"/>
    </row>
    <row r="44" spans="1:11" ht="12.75">
      <c r="A44" s="90">
        <v>153</v>
      </c>
      <c r="B44" s="91" t="s">
        <v>52</v>
      </c>
      <c r="C44" s="90">
        <v>2.1</v>
      </c>
      <c r="D44" s="90">
        <v>3.61</v>
      </c>
      <c r="E44" s="90">
        <v>5.71</v>
      </c>
      <c r="G44" s="90"/>
      <c r="H44" s="91"/>
      <c r="I44" s="90"/>
      <c r="J44" s="90"/>
      <c r="K44" s="90"/>
    </row>
    <row r="45" spans="1:11" ht="31.5">
      <c r="A45" s="90">
        <v>154</v>
      </c>
      <c r="B45" s="91" t="s">
        <v>168</v>
      </c>
      <c r="C45" s="90">
        <v>12.22</v>
      </c>
      <c r="D45" s="90">
        <v>21.43</v>
      </c>
      <c r="E45" s="90">
        <v>33.65</v>
      </c>
      <c r="G45" s="90"/>
      <c r="H45" s="91"/>
      <c r="I45" s="90"/>
      <c r="J45" s="90"/>
      <c r="K45" s="90"/>
    </row>
    <row r="46" spans="1:11" ht="31.5">
      <c r="A46" s="90">
        <v>155</v>
      </c>
      <c r="B46" s="91" t="s">
        <v>168</v>
      </c>
      <c r="C46" s="90">
        <v>12.22</v>
      </c>
      <c r="D46" s="90">
        <v>22.43</v>
      </c>
      <c r="E46" s="90">
        <v>34.65</v>
      </c>
      <c r="G46" s="90"/>
      <c r="H46" s="91"/>
      <c r="I46" s="90"/>
      <c r="J46" s="90"/>
      <c r="K46" s="90"/>
    </row>
    <row r="47" spans="1:11" ht="31.5">
      <c r="A47" s="90">
        <v>156</v>
      </c>
      <c r="B47" s="91" t="s">
        <v>169</v>
      </c>
      <c r="C47" s="90">
        <v>15.67</v>
      </c>
      <c r="D47" s="90">
        <v>23.58</v>
      </c>
      <c r="E47" s="90">
        <v>39.25</v>
      </c>
      <c r="G47" s="90"/>
      <c r="H47" s="91"/>
      <c r="I47" s="90"/>
      <c r="J47" s="90"/>
      <c r="K47" s="90"/>
    </row>
    <row r="48" spans="1:11" ht="31.5">
      <c r="A48" s="90">
        <v>157</v>
      </c>
      <c r="B48" s="91" t="s">
        <v>169</v>
      </c>
      <c r="C48" s="90">
        <v>15.67</v>
      </c>
      <c r="D48" s="90">
        <v>24.58</v>
      </c>
      <c r="E48" s="90">
        <v>40.25</v>
      </c>
      <c r="G48" s="90"/>
      <c r="H48" s="91"/>
      <c r="I48" s="90"/>
      <c r="J48" s="90"/>
      <c r="K48" s="90"/>
    </row>
    <row r="49" spans="1:11" ht="31.5">
      <c r="A49" s="90">
        <v>158</v>
      </c>
      <c r="B49" s="91" t="s">
        <v>169</v>
      </c>
      <c r="C49" s="90">
        <v>9.22</v>
      </c>
      <c r="D49" s="90">
        <v>18.43</v>
      </c>
      <c r="E49" s="90">
        <v>27.65</v>
      </c>
      <c r="G49" s="90"/>
      <c r="H49" s="91"/>
      <c r="I49" s="90"/>
      <c r="J49" s="90"/>
      <c r="K49" s="90"/>
    </row>
    <row r="50" spans="1:11" ht="31.5">
      <c r="A50" s="90">
        <v>159</v>
      </c>
      <c r="B50" s="91" t="s">
        <v>169</v>
      </c>
      <c r="C50" s="90">
        <v>9.22</v>
      </c>
      <c r="D50" s="90">
        <v>19.43</v>
      </c>
      <c r="E50" s="90">
        <v>28.65</v>
      </c>
      <c r="G50" s="90"/>
      <c r="H50" s="91"/>
      <c r="I50" s="90"/>
      <c r="J50" s="90"/>
      <c r="K50" s="90"/>
    </row>
    <row r="51" spans="1:11" ht="31.5">
      <c r="A51" s="90">
        <v>160</v>
      </c>
      <c r="B51" s="91" t="s">
        <v>169</v>
      </c>
      <c r="C51" s="90">
        <v>11.42</v>
      </c>
      <c r="D51" s="90">
        <v>19.83</v>
      </c>
      <c r="E51" s="90">
        <v>31.25</v>
      </c>
      <c r="G51" s="90"/>
      <c r="H51" s="91"/>
      <c r="I51" s="90"/>
      <c r="J51" s="90"/>
      <c r="K51" s="90"/>
    </row>
    <row r="52" spans="1:11" ht="31.5">
      <c r="A52" s="90">
        <v>161</v>
      </c>
      <c r="B52" s="91" t="s">
        <v>169</v>
      </c>
      <c r="C52" s="90">
        <v>11.42</v>
      </c>
      <c r="D52" s="90">
        <v>20.83</v>
      </c>
      <c r="E52" s="90">
        <v>32.25</v>
      </c>
      <c r="G52" s="90"/>
      <c r="H52" s="91"/>
      <c r="I52" s="90"/>
      <c r="J52" s="90"/>
      <c r="K52" s="90"/>
    </row>
    <row r="53" spans="1:11" ht="12.75">
      <c r="A53" s="90">
        <v>162</v>
      </c>
      <c r="B53" s="91" t="s">
        <v>170</v>
      </c>
      <c r="C53" s="90">
        <v>9.67</v>
      </c>
      <c r="D53" s="90">
        <v>16.33</v>
      </c>
      <c r="E53" s="90">
        <v>26</v>
      </c>
      <c r="G53" s="90"/>
      <c r="H53" s="91"/>
      <c r="I53" s="90"/>
      <c r="J53" s="90"/>
      <c r="K53" s="90"/>
    </row>
    <row r="54" spans="1:11" ht="12.75">
      <c r="A54" s="90">
        <v>163</v>
      </c>
      <c r="B54" s="91" t="s">
        <v>170</v>
      </c>
      <c r="C54" s="90">
        <v>9.67</v>
      </c>
      <c r="D54" s="90">
        <v>17.33</v>
      </c>
      <c r="E54" s="90">
        <v>27</v>
      </c>
      <c r="G54" s="90"/>
      <c r="H54" s="91"/>
      <c r="I54" s="90"/>
      <c r="J54" s="90"/>
      <c r="K54" s="90"/>
    </row>
    <row r="55" spans="1:11" ht="12.75">
      <c r="A55" s="90">
        <v>164</v>
      </c>
      <c r="B55" s="91" t="s">
        <v>170</v>
      </c>
      <c r="C55" s="90">
        <v>13.12</v>
      </c>
      <c r="D55" s="90">
        <v>18.48</v>
      </c>
      <c r="E55" s="90">
        <v>31.6</v>
      </c>
      <c r="G55" s="90"/>
      <c r="H55" s="91"/>
      <c r="I55" s="90"/>
      <c r="J55" s="90"/>
      <c r="K55" s="90"/>
    </row>
    <row r="56" spans="1:11" ht="12.75">
      <c r="A56" s="90">
        <v>165</v>
      </c>
      <c r="B56" s="91" t="s">
        <v>170</v>
      </c>
      <c r="C56" s="90">
        <v>13.12</v>
      </c>
      <c r="D56" s="90">
        <v>19.48</v>
      </c>
      <c r="E56" s="90">
        <v>32.6</v>
      </c>
      <c r="G56" s="90"/>
      <c r="H56" s="91"/>
      <c r="I56" s="90"/>
      <c r="J56" s="90"/>
      <c r="K56" s="90"/>
    </row>
    <row r="57" spans="1:11" ht="31.5">
      <c r="A57" s="90">
        <v>166</v>
      </c>
      <c r="B57" s="91" t="s">
        <v>171</v>
      </c>
      <c r="C57" s="90">
        <v>8.87</v>
      </c>
      <c r="D57" s="90">
        <v>14.73</v>
      </c>
      <c r="E57" s="90">
        <v>23.6</v>
      </c>
      <c r="G57" s="90"/>
      <c r="H57" s="91"/>
      <c r="I57" s="90"/>
      <c r="J57" s="90"/>
      <c r="K57" s="90"/>
    </row>
    <row r="58" spans="1:11" ht="31.5">
      <c r="A58" s="90">
        <v>167</v>
      </c>
      <c r="B58" s="91" t="s">
        <v>171</v>
      </c>
      <c r="C58" s="90">
        <v>8.87</v>
      </c>
      <c r="D58" s="90">
        <v>15.73</v>
      </c>
      <c r="E58" s="90">
        <v>24.6</v>
      </c>
      <c r="G58" s="90"/>
      <c r="H58" s="91"/>
      <c r="I58" s="90"/>
      <c r="J58" s="90"/>
      <c r="K58" s="90"/>
    </row>
    <row r="59" spans="1:11" ht="31.5">
      <c r="A59" s="90">
        <v>168</v>
      </c>
      <c r="B59" s="91" t="s">
        <v>171</v>
      </c>
      <c r="C59" s="90">
        <v>2.55</v>
      </c>
      <c r="D59" s="90">
        <v>6.1</v>
      </c>
      <c r="E59" s="90">
        <v>8.65</v>
      </c>
      <c r="G59" s="90"/>
      <c r="H59" s="91"/>
      <c r="I59" s="90"/>
      <c r="J59" s="90"/>
      <c r="K59" s="90"/>
    </row>
    <row r="60" spans="1:11" ht="31.5">
      <c r="A60" s="90">
        <v>169</v>
      </c>
      <c r="B60" s="91" t="s">
        <v>171</v>
      </c>
      <c r="C60" s="90">
        <v>2.55</v>
      </c>
      <c r="D60" s="90">
        <v>7.1</v>
      </c>
      <c r="E60" s="90">
        <v>9.65</v>
      </c>
      <c r="G60" s="90"/>
      <c r="H60" s="91"/>
      <c r="I60" s="90"/>
      <c r="J60" s="90"/>
      <c r="K60" s="90"/>
    </row>
    <row r="61" spans="1:11" ht="12.75">
      <c r="A61" s="90">
        <v>170</v>
      </c>
      <c r="B61" s="91" t="s">
        <v>172</v>
      </c>
      <c r="C61" s="90">
        <v>13.22</v>
      </c>
      <c r="D61" s="90">
        <v>22.18</v>
      </c>
      <c r="E61" s="90">
        <v>35.4</v>
      </c>
      <c r="G61" s="90"/>
      <c r="H61" s="91"/>
      <c r="I61" s="90"/>
      <c r="J61" s="90"/>
      <c r="K61" s="90"/>
    </row>
    <row r="62" spans="1:11" ht="21">
      <c r="A62" s="90">
        <v>171</v>
      </c>
      <c r="B62" s="91" t="s">
        <v>53</v>
      </c>
      <c r="C62" s="90">
        <v>0.4</v>
      </c>
      <c r="D62" s="90">
        <v>0.8</v>
      </c>
      <c r="E62" s="90">
        <v>1.2</v>
      </c>
      <c r="G62" s="90"/>
      <c r="H62" s="91"/>
      <c r="I62" s="90"/>
      <c r="J62" s="90"/>
      <c r="K62" s="90"/>
    </row>
    <row r="63" spans="1:11" ht="21">
      <c r="A63" s="90">
        <v>172</v>
      </c>
      <c r="B63" s="91" t="s">
        <v>53</v>
      </c>
      <c r="C63" s="90">
        <v>3.4</v>
      </c>
      <c r="D63" s="90">
        <v>3.8</v>
      </c>
      <c r="E63" s="90">
        <v>7.2</v>
      </c>
      <c r="G63" s="90"/>
      <c r="H63" s="91"/>
      <c r="I63" s="90"/>
      <c r="J63" s="90"/>
      <c r="K63" s="90"/>
    </row>
    <row r="64" spans="1:11" ht="12.75">
      <c r="A64" s="90">
        <v>173</v>
      </c>
      <c r="B64" s="91" t="s">
        <v>54</v>
      </c>
      <c r="C64" s="90">
        <v>5</v>
      </c>
      <c r="D64" s="90">
        <v>9.06</v>
      </c>
      <c r="E64" s="90">
        <v>14.06</v>
      </c>
      <c r="G64" s="90"/>
      <c r="H64" s="91"/>
      <c r="I64" s="90"/>
      <c r="J64" s="90"/>
      <c r="K64" s="90"/>
    </row>
    <row r="65" spans="1:11" ht="12.75">
      <c r="A65" s="90">
        <v>174</v>
      </c>
      <c r="B65" s="91" t="s">
        <v>54</v>
      </c>
      <c r="C65" s="90">
        <v>5</v>
      </c>
      <c r="D65" s="90">
        <v>10.06</v>
      </c>
      <c r="E65" s="90">
        <v>15.06</v>
      </c>
      <c r="G65" s="90"/>
      <c r="H65" s="91"/>
      <c r="I65" s="90"/>
      <c r="J65" s="90"/>
      <c r="K65" s="90"/>
    </row>
    <row r="66" spans="1:11" ht="12.75">
      <c r="A66" s="90">
        <v>175</v>
      </c>
      <c r="B66" s="91" t="s">
        <v>54</v>
      </c>
      <c r="C66" s="90">
        <v>2.45</v>
      </c>
      <c r="D66" s="90">
        <v>3.96</v>
      </c>
      <c r="E66" s="90">
        <v>6.41</v>
      </c>
      <c r="G66" s="90"/>
      <c r="H66" s="91"/>
      <c r="I66" s="90"/>
      <c r="J66" s="90"/>
      <c r="K66" s="90"/>
    </row>
    <row r="67" spans="1:11" ht="21">
      <c r="A67" s="90">
        <v>176</v>
      </c>
      <c r="B67" s="91" t="s">
        <v>55</v>
      </c>
      <c r="C67" s="90">
        <v>0</v>
      </c>
      <c r="D67" s="90">
        <v>6.45</v>
      </c>
      <c r="E67" s="90">
        <v>6.45</v>
      </c>
      <c r="G67" s="90"/>
      <c r="H67" s="91"/>
      <c r="I67" s="90"/>
      <c r="J67" s="90"/>
      <c r="K67" s="90"/>
    </row>
    <row r="68" spans="1:11" ht="12.75">
      <c r="A68" s="90">
        <v>177</v>
      </c>
      <c r="B68" s="91" t="s">
        <v>56</v>
      </c>
      <c r="C68" s="90">
        <v>5.78</v>
      </c>
      <c r="D68" s="90">
        <v>8.88</v>
      </c>
      <c r="E68" s="90">
        <v>14.66</v>
      </c>
      <c r="G68" s="90"/>
      <c r="H68" s="91"/>
      <c r="I68" s="90"/>
      <c r="J68" s="90"/>
      <c r="K68" s="90"/>
    </row>
    <row r="69" spans="1:11" ht="12.75">
      <c r="A69" s="90">
        <v>178</v>
      </c>
      <c r="B69" s="91" t="s">
        <v>56</v>
      </c>
      <c r="C69" s="90">
        <v>2.78</v>
      </c>
      <c r="D69" s="90">
        <v>5.88</v>
      </c>
      <c r="E69" s="90">
        <v>8.66</v>
      </c>
      <c r="G69" s="90"/>
      <c r="H69" s="91"/>
      <c r="I69" s="90"/>
      <c r="J69" s="90"/>
      <c r="K69" s="90"/>
    </row>
    <row r="70" spans="1:11" ht="12.75">
      <c r="A70" s="90">
        <v>179</v>
      </c>
      <c r="B70" s="91" t="s">
        <v>57</v>
      </c>
      <c r="C70" s="90">
        <v>12.22</v>
      </c>
      <c r="D70" s="90">
        <v>0</v>
      </c>
      <c r="E70" s="90">
        <v>12.22</v>
      </c>
      <c r="G70" s="90"/>
      <c r="H70" s="91"/>
      <c r="I70" s="90"/>
      <c r="J70" s="92"/>
      <c r="K70" s="92"/>
    </row>
    <row r="71" spans="1:11" ht="12.75">
      <c r="A71" s="90">
        <v>180</v>
      </c>
      <c r="B71" s="91" t="s">
        <v>58</v>
      </c>
      <c r="C71" s="90">
        <v>10.45</v>
      </c>
      <c r="D71" s="92">
        <v>20.96</v>
      </c>
      <c r="E71" s="92">
        <v>31.41</v>
      </c>
      <c r="G71" s="90"/>
      <c r="H71" s="91"/>
      <c r="I71" s="90"/>
      <c r="J71" s="90"/>
      <c r="K71" s="90"/>
    </row>
    <row r="72" spans="1:11" ht="12.75">
      <c r="A72" s="90">
        <v>181</v>
      </c>
      <c r="B72" s="91" t="s">
        <v>58</v>
      </c>
      <c r="C72" s="90">
        <v>10.45</v>
      </c>
      <c r="D72" s="90">
        <v>21.96</v>
      </c>
      <c r="E72" s="90">
        <v>32.41</v>
      </c>
      <c r="G72" s="90"/>
      <c r="H72" s="91"/>
      <c r="I72" s="90"/>
      <c r="J72" s="90"/>
      <c r="K72" s="90"/>
    </row>
    <row r="73" spans="1:11" ht="12.75">
      <c r="A73" s="90">
        <v>182</v>
      </c>
      <c r="B73" s="91" t="s">
        <v>58</v>
      </c>
      <c r="C73" s="90">
        <v>12.65</v>
      </c>
      <c r="D73" s="90">
        <v>22.36</v>
      </c>
      <c r="E73" s="90">
        <v>35.01</v>
      </c>
      <c r="G73" s="90"/>
      <c r="H73" s="91"/>
      <c r="I73" s="90"/>
      <c r="J73" s="90"/>
      <c r="K73" s="90"/>
    </row>
    <row r="74" spans="1:11" ht="12.75">
      <c r="A74" s="90">
        <v>183</v>
      </c>
      <c r="B74" s="91" t="s">
        <v>58</v>
      </c>
      <c r="C74" s="90">
        <v>12.65</v>
      </c>
      <c r="D74" s="90">
        <v>23.36</v>
      </c>
      <c r="E74" s="90">
        <v>36.01</v>
      </c>
      <c r="G74" s="90"/>
      <c r="H74" s="91"/>
      <c r="I74" s="90"/>
      <c r="J74" s="90"/>
      <c r="K74" s="90"/>
    </row>
    <row r="75" spans="1:11" ht="12.75">
      <c r="A75" s="90">
        <v>184</v>
      </c>
      <c r="B75" s="91" t="s">
        <v>59</v>
      </c>
      <c r="C75" s="90">
        <v>13.45</v>
      </c>
      <c r="D75" s="90">
        <v>23.96</v>
      </c>
      <c r="E75" s="90">
        <v>37.41</v>
      </c>
      <c r="G75" s="90"/>
      <c r="H75" s="91"/>
      <c r="I75" s="90"/>
      <c r="J75" s="90"/>
      <c r="K75" s="90"/>
    </row>
    <row r="76" spans="1:11" ht="12.75">
      <c r="A76" s="90">
        <v>185</v>
      </c>
      <c r="B76" s="91" t="s">
        <v>59</v>
      </c>
      <c r="C76" s="90">
        <v>13.45</v>
      </c>
      <c r="D76" s="90">
        <v>24.96</v>
      </c>
      <c r="E76" s="90">
        <v>38.41</v>
      </c>
      <c r="G76" s="90"/>
      <c r="H76" s="91"/>
      <c r="I76" s="90"/>
      <c r="J76" s="90"/>
      <c r="K76" s="90"/>
    </row>
    <row r="77" spans="1:11" ht="12.75">
      <c r="A77" s="90">
        <v>186</v>
      </c>
      <c r="B77" s="91" t="s">
        <v>59</v>
      </c>
      <c r="C77" s="90">
        <v>16.9</v>
      </c>
      <c r="D77" s="90">
        <v>26.11</v>
      </c>
      <c r="E77" s="90">
        <v>43.01</v>
      </c>
      <c r="G77" s="90"/>
      <c r="H77" s="91"/>
      <c r="I77" s="90"/>
      <c r="J77" s="90"/>
      <c r="K77" s="90"/>
    </row>
    <row r="78" spans="1:11" ht="12.75">
      <c r="A78" s="90">
        <v>187</v>
      </c>
      <c r="B78" s="91" t="s">
        <v>59</v>
      </c>
      <c r="C78" s="90">
        <v>16.9</v>
      </c>
      <c r="D78" s="90">
        <v>27.11</v>
      </c>
      <c r="E78" s="90">
        <v>44.01</v>
      </c>
      <c r="G78" s="90"/>
      <c r="H78" s="91"/>
      <c r="I78" s="90"/>
      <c r="J78" s="90"/>
      <c r="K78" s="90"/>
    </row>
    <row r="79" spans="1:11" ht="12.75">
      <c r="A79" s="90">
        <v>188</v>
      </c>
      <c r="B79" s="91" t="s">
        <v>59</v>
      </c>
      <c r="C79" s="90">
        <v>3.78</v>
      </c>
      <c r="D79" s="90">
        <v>7.63</v>
      </c>
      <c r="E79" s="90">
        <v>11.41</v>
      </c>
      <c r="G79" s="90"/>
      <c r="H79" s="91"/>
      <c r="I79" s="90"/>
      <c r="J79" s="90"/>
      <c r="K79" s="90"/>
    </row>
    <row r="80" spans="1:11" ht="12.75">
      <c r="A80" s="90">
        <v>189</v>
      </c>
      <c r="B80" s="91" t="s">
        <v>173</v>
      </c>
      <c r="C80" s="90">
        <v>1</v>
      </c>
      <c r="D80" s="90">
        <v>0.75</v>
      </c>
      <c r="E80" s="90">
        <v>1.75</v>
      </c>
      <c r="G80" s="90"/>
      <c r="H80" s="91"/>
      <c r="I80" s="90"/>
      <c r="J80" s="90"/>
      <c r="K80" s="90"/>
    </row>
    <row r="81" spans="1:11" ht="21">
      <c r="A81" s="90">
        <v>190</v>
      </c>
      <c r="B81" s="91" t="s">
        <v>174</v>
      </c>
      <c r="C81" s="90">
        <v>44.06</v>
      </c>
      <c r="D81" s="90">
        <v>0</v>
      </c>
      <c r="E81" s="90">
        <v>44.06</v>
      </c>
      <c r="G81" s="90"/>
      <c r="H81" s="91"/>
      <c r="I81" s="90"/>
      <c r="J81" s="90"/>
      <c r="K81" s="90"/>
    </row>
    <row r="82" spans="1:11" ht="21">
      <c r="A82" s="90">
        <v>191</v>
      </c>
      <c r="B82" s="91" t="s">
        <v>174</v>
      </c>
      <c r="C82" s="90">
        <v>45.06</v>
      </c>
      <c r="D82" s="90">
        <v>0</v>
      </c>
      <c r="E82" s="90">
        <v>45.06</v>
      </c>
      <c r="G82" s="90"/>
      <c r="H82" s="91"/>
      <c r="I82" s="90"/>
      <c r="J82" s="90"/>
      <c r="K82" s="90"/>
    </row>
    <row r="83" spans="1:11" ht="21">
      <c r="A83" s="90">
        <v>192</v>
      </c>
      <c r="B83" s="91" t="s">
        <v>174</v>
      </c>
      <c r="C83" s="90">
        <v>49.66</v>
      </c>
      <c r="D83" s="90">
        <v>0</v>
      </c>
      <c r="E83" s="90">
        <v>49.66</v>
      </c>
      <c r="G83" s="90"/>
      <c r="H83" s="91"/>
      <c r="I83" s="90"/>
      <c r="J83" s="90"/>
      <c r="K83" s="90"/>
    </row>
    <row r="84" spans="1:11" ht="21">
      <c r="A84" s="90">
        <v>193</v>
      </c>
      <c r="B84" s="91" t="s">
        <v>174</v>
      </c>
      <c r="C84" s="90">
        <v>50.66</v>
      </c>
      <c r="D84" s="90">
        <v>0</v>
      </c>
      <c r="E84" s="90">
        <v>50.66</v>
      </c>
      <c r="G84" s="90"/>
      <c r="H84" s="91"/>
      <c r="I84" s="90"/>
      <c r="J84" s="90"/>
      <c r="K84" s="90"/>
    </row>
    <row r="85" spans="1:11" ht="12.75">
      <c r="A85" s="90">
        <v>194</v>
      </c>
      <c r="B85" s="91" t="s">
        <v>60</v>
      </c>
      <c r="C85" s="90">
        <v>4</v>
      </c>
      <c r="D85" s="90">
        <v>3.75</v>
      </c>
      <c r="E85" s="90">
        <v>7.75</v>
      </c>
      <c r="G85" s="90"/>
      <c r="H85" s="91"/>
      <c r="I85" s="90"/>
      <c r="J85" s="90"/>
      <c r="K85" s="90"/>
    </row>
    <row r="86" spans="1:11" ht="12.75">
      <c r="A86" s="90">
        <v>196</v>
      </c>
      <c r="B86" s="91" t="s">
        <v>61</v>
      </c>
      <c r="C86" s="90">
        <v>1.45</v>
      </c>
      <c r="D86" s="90">
        <v>3.21</v>
      </c>
      <c r="E86" s="90">
        <v>4.66</v>
      </c>
      <c r="G86" s="90"/>
      <c r="H86" s="91"/>
      <c r="I86" s="90"/>
      <c r="J86" s="90"/>
      <c r="K86" s="90"/>
    </row>
    <row r="87" spans="1:11" ht="12.75">
      <c r="A87" s="90">
        <v>197</v>
      </c>
      <c r="B87" s="91" t="s">
        <v>61</v>
      </c>
      <c r="C87" s="90">
        <v>2.45</v>
      </c>
      <c r="D87" s="90">
        <v>3.96</v>
      </c>
      <c r="E87" s="90">
        <v>6.41</v>
      </c>
      <c r="G87" s="90"/>
      <c r="H87" s="91"/>
      <c r="I87" s="90"/>
      <c r="J87" s="90"/>
      <c r="K87" s="90"/>
    </row>
    <row r="88" spans="1:11" ht="12.75">
      <c r="A88" s="90">
        <v>198</v>
      </c>
      <c r="B88" s="91" t="s">
        <v>61</v>
      </c>
      <c r="C88" s="90">
        <v>4</v>
      </c>
      <c r="D88" s="90">
        <v>8.31</v>
      </c>
      <c r="E88" s="90">
        <v>12.31</v>
      </c>
      <c r="G88" s="90"/>
      <c r="H88" s="91"/>
      <c r="I88" s="90"/>
      <c r="J88" s="90"/>
      <c r="K88" s="90"/>
    </row>
    <row r="89" spans="1:11" ht="12.75">
      <c r="A89" s="90">
        <v>199</v>
      </c>
      <c r="B89" s="91" t="s">
        <v>61</v>
      </c>
      <c r="C89" s="90">
        <v>4</v>
      </c>
      <c r="D89" s="90">
        <v>9.31</v>
      </c>
      <c r="E89" s="90">
        <v>13.31</v>
      </c>
      <c r="G89" s="90"/>
      <c r="H89" s="91"/>
      <c r="I89" s="90"/>
      <c r="J89" s="90"/>
      <c r="K89" s="90"/>
    </row>
    <row r="90" spans="1:11" ht="12.75">
      <c r="A90" s="90">
        <v>200</v>
      </c>
      <c r="B90" s="91" t="s">
        <v>61</v>
      </c>
      <c r="C90" s="90">
        <v>5</v>
      </c>
      <c r="D90" s="90">
        <v>9.06</v>
      </c>
      <c r="E90" s="90">
        <v>14.06</v>
      </c>
      <c r="G90" s="90"/>
      <c r="H90" s="91"/>
      <c r="I90" s="90"/>
      <c r="J90" s="90"/>
      <c r="K90" s="90"/>
    </row>
    <row r="91" spans="1:11" ht="12.75">
      <c r="A91" s="90">
        <v>201</v>
      </c>
      <c r="B91" s="91" t="s">
        <v>61</v>
      </c>
      <c r="C91" s="90">
        <v>5</v>
      </c>
      <c r="D91" s="90">
        <v>10.06</v>
      </c>
      <c r="E91" s="90">
        <v>15.06</v>
      </c>
      <c r="G91" s="90"/>
      <c r="H91" s="91"/>
      <c r="I91" s="90"/>
      <c r="J91" s="90"/>
      <c r="K91" s="90"/>
    </row>
    <row r="92" spans="1:11" ht="12.75">
      <c r="A92" s="90">
        <v>202</v>
      </c>
      <c r="B92" s="91" t="s">
        <v>61</v>
      </c>
      <c r="C92" s="90">
        <v>7</v>
      </c>
      <c r="D92" s="90">
        <v>11.31</v>
      </c>
      <c r="E92" s="90">
        <v>18.31</v>
      </c>
      <c r="G92" s="90"/>
      <c r="H92" s="91"/>
      <c r="I92" s="90"/>
      <c r="J92" s="90"/>
      <c r="K92" s="90"/>
    </row>
    <row r="93" spans="1:11" ht="12.75">
      <c r="A93" s="90">
        <v>203</v>
      </c>
      <c r="B93" s="91" t="s">
        <v>61</v>
      </c>
      <c r="C93" s="90">
        <v>7</v>
      </c>
      <c r="D93" s="90">
        <v>12.31</v>
      </c>
      <c r="E93" s="90">
        <v>19.31</v>
      </c>
      <c r="G93" s="90"/>
      <c r="H93" s="91"/>
      <c r="I93" s="90"/>
      <c r="J93" s="90"/>
      <c r="K93" s="90"/>
    </row>
    <row r="94" spans="1:11" ht="12.75">
      <c r="A94" s="90">
        <v>204</v>
      </c>
      <c r="B94" s="91" t="s">
        <v>61</v>
      </c>
      <c r="C94" s="90">
        <v>8</v>
      </c>
      <c r="D94" s="90">
        <v>12.06</v>
      </c>
      <c r="E94" s="90">
        <v>20.06</v>
      </c>
      <c r="G94" s="90"/>
      <c r="H94" s="91"/>
      <c r="I94" s="90"/>
      <c r="J94" s="90"/>
      <c r="K94" s="90"/>
    </row>
    <row r="95" spans="1:11" ht="12.75">
      <c r="A95" s="90">
        <v>205</v>
      </c>
      <c r="B95" s="91" t="s">
        <v>61</v>
      </c>
      <c r="C95" s="90">
        <v>8</v>
      </c>
      <c r="D95" s="90">
        <v>13.06</v>
      </c>
      <c r="E95" s="90">
        <v>21.06</v>
      </c>
      <c r="G95" s="90"/>
      <c r="H95" s="91"/>
      <c r="I95" s="90"/>
      <c r="J95" s="90"/>
      <c r="K95" s="90"/>
    </row>
    <row r="96" spans="1:11" ht="12.75">
      <c r="A96" s="90">
        <v>206</v>
      </c>
      <c r="B96" s="91" t="s">
        <v>62</v>
      </c>
      <c r="C96" s="90">
        <v>4</v>
      </c>
      <c r="D96" s="90">
        <v>0</v>
      </c>
      <c r="E96" s="90">
        <v>4</v>
      </c>
      <c r="G96" s="90"/>
      <c r="H96" s="91"/>
      <c r="I96" s="90"/>
      <c r="J96" s="90"/>
      <c r="K96" s="90"/>
    </row>
    <row r="97" spans="1:11" ht="12.75">
      <c r="A97" s="90">
        <v>207</v>
      </c>
      <c r="B97" s="91" t="s">
        <v>175</v>
      </c>
      <c r="C97" s="90">
        <v>4</v>
      </c>
      <c r="D97" s="90">
        <v>6</v>
      </c>
      <c r="E97" s="90">
        <v>10</v>
      </c>
      <c r="G97" s="90"/>
      <c r="H97" s="91"/>
      <c r="I97" s="90"/>
      <c r="J97" s="90"/>
      <c r="K97" s="90"/>
    </row>
    <row r="98" spans="1:11" ht="12.75">
      <c r="A98" s="90">
        <v>208</v>
      </c>
      <c r="B98" s="91" t="s">
        <v>63</v>
      </c>
      <c r="C98" s="90">
        <v>0</v>
      </c>
      <c r="D98" s="90">
        <v>10</v>
      </c>
      <c r="E98" s="90">
        <v>10</v>
      </c>
      <c r="G98" s="90"/>
      <c r="H98" s="91"/>
      <c r="I98" s="92"/>
      <c r="J98" s="90"/>
      <c r="K98" s="92"/>
    </row>
    <row r="99" spans="1:11" ht="21">
      <c r="A99" s="90">
        <v>209</v>
      </c>
      <c r="B99" s="91" t="s">
        <v>64</v>
      </c>
      <c r="C99" s="92">
        <v>4</v>
      </c>
      <c r="D99" s="90">
        <v>7</v>
      </c>
      <c r="E99" s="92">
        <v>11</v>
      </c>
      <c r="G99" s="90"/>
      <c r="H99" s="91"/>
      <c r="I99" s="92"/>
      <c r="J99" s="90"/>
      <c r="K99" s="92"/>
    </row>
    <row r="100" spans="1:11" ht="12.75">
      <c r="A100" s="90">
        <v>210</v>
      </c>
      <c r="B100" s="91" t="s">
        <v>176</v>
      </c>
      <c r="C100" s="92">
        <v>0</v>
      </c>
      <c r="D100" s="90">
        <v>1</v>
      </c>
      <c r="E100" s="92">
        <v>1</v>
      </c>
      <c r="G100" s="90"/>
      <c r="H100" s="91"/>
      <c r="I100" s="92"/>
      <c r="J100" s="90"/>
      <c r="K100" s="92"/>
    </row>
    <row r="101" spans="1:11" ht="12.75">
      <c r="A101" s="90">
        <v>211</v>
      </c>
      <c r="B101" s="91" t="s">
        <v>65</v>
      </c>
      <c r="C101" s="92">
        <v>0</v>
      </c>
      <c r="D101" s="90">
        <v>1.6125</v>
      </c>
      <c r="E101" s="92">
        <v>1.6125</v>
      </c>
      <c r="G101" s="90"/>
      <c r="H101" s="91"/>
      <c r="I101" s="92"/>
      <c r="J101" s="90"/>
      <c r="K101" s="92"/>
    </row>
    <row r="102" spans="1:11" ht="12.75">
      <c r="A102" s="90">
        <v>212</v>
      </c>
      <c r="B102" s="91" t="s">
        <v>66</v>
      </c>
      <c r="C102" s="92">
        <v>6.67</v>
      </c>
      <c r="D102" s="90">
        <v>13.33</v>
      </c>
      <c r="E102" s="92">
        <v>20</v>
      </c>
      <c r="G102" s="90"/>
      <c r="H102" s="91"/>
      <c r="I102" s="92"/>
      <c r="J102" s="90"/>
      <c r="K102" s="92"/>
    </row>
    <row r="103" spans="1:11" ht="12.75">
      <c r="A103" s="90">
        <v>213</v>
      </c>
      <c r="B103" s="91" t="s">
        <v>67</v>
      </c>
      <c r="C103" s="92">
        <v>37.4</v>
      </c>
      <c r="D103" s="90">
        <v>0</v>
      </c>
      <c r="E103" s="92">
        <v>37.4</v>
      </c>
      <c r="G103" s="90"/>
      <c r="H103" s="91"/>
      <c r="I103" s="92"/>
      <c r="J103" s="90"/>
      <c r="K103" s="92"/>
    </row>
    <row r="104" spans="1:11" ht="12.75">
      <c r="A104" s="90">
        <v>214</v>
      </c>
      <c r="B104" s="91" t="s">
        <v>68</v>
      </c>
      <c r="C104" s="92">
        <v>0</v>
      </c>
      <c r="D104" s="90">
        <v>7.45</v>
      </c>
      <c r="E104" s="92">
        <v>7.45</v>
      </c>
      <c r="G104" s="90"/>
      <c r="H104" s="91"/>
      <c r="I104" s="90"/>
      <c r="J104" s="92"/>
      <c r="K104" s="92"/>
    </row>
    <row r="105" spans="1:11" ht="12.75">
      <c r="A105" s="90">
        <v>215</v>
      </c>
      <c r="B105" s="91" t="s">
        <v>69</v>
      </c>
      <c r="C105" s="90">
        <v>2.1</v>
      </c>
      <c r="D105" s="92">
        <v>3.61</v>
      </c>
      <c r="E105" s="92">
        <v>5.71</v>
      </c>
      <c r="G105" s="90"/>
      <c r="H105" s="91"/>
      <c r="I105" s="90"/>
      <c r="J105" s="92"/>
      <c r="K105" s="92"/>
    </row>
    <row r="106" spans="1:11" ht="31.5">
      <c r="A106" s="90">
        <v>216</v>
      </c>
      <c r="B106" s="91" t="s">
        <v>177</v>
      </c>
      <c r="C106" s="90">
        <v>3.78</v>
      </c>
      <c r="D106" s="92">
        <v>34.28</v>
      </c>
      <c r="E106" s="92">
        <v>38.06</v>
      </c>
      <c r="G106" s="90"/>
      <c r="H106" s="91"/>
      <c r="I106" s="90"/>
      <c r="J106" s="92"/>
      <c r="K106" s="92"/>
    </row>
    <row r="107" spans="1:11" ht="31.5">
      <c r="A107" s="90">
        <v>217</v>
      </c>
      <c r="B107" s="91" t="s">
        <v>177</v>
      </c>
      <c r="C107" s="90">
        <v>3.78</v>
      </c>
      <c r="D107" s="92">
        <v>35.28</v>
      </c>
      <c r="E107" s="92">
        <v>39.06</v>
      </c>
      <c r="G107" s="90"/>
      <c r="H107" s="91"/>
      <c r="I107" s="90"/>
      <c r="J107" s="92"/>
      <c r="K107" s="92"/>
    </row>
    <row r="108" spans="1:11" ht="31.5">
      <c r="A108" s="90">
        <v>218</v>
      </c>
      <c r="B108" s="91" t="s">
        <v>177</v>
      </c>
      <c r="C108" s="90">
        <v>3.78</v>
      </c>
      <c r="D108" s="92">
        <v>40.28</v>
      </c>
      <c r="E108" s="92">
        <v>44.06</v>
      </c>
      <c r="G108" s="90"/>
      <c r="H108" s="91"/>
      <c r="I108" s="90"/>
      <c r="J108" s="90"/>
      <c r="K108" s="90"/>
    </row>
    <row r="109" spans="1:11" ht="31.5">
      <c r="A109" s="90">
        <v>219</v>
      </c>
      <c r="B109" s="91" t="s">
        <v>177</v>
      </c>
      <c r="C109" s="90">
        <v>3.78</v>
      </c>
      <c r="D109" s="90">
        <v>41.28</v>
      </c>
      <c r="E109" s="90">
        <v>45.06</v>
      </c>
      <c r="G109" s="90"/>
      <c r="H109" s="91"/>
      <c r="I109" s="90"/>
      <c r="J109" s="90"/>
      <c r="K109" s="90"/>
    </row>
    <row r="110" spans="1:11" ht="31.5">
      <c r="A110" s="90">
        <v>220</v>
      </c>
      <c r="B110" s="91" t="s">
        <v>177</v>
      </c>
      <c r="C110" s="90">
        <v>3.78</v>
      </c>
      <c r="D110" s="90">
        <v>37.88</v>
      </c>
      <c r="E110" s="90">
        <v>41.66</v>
      </c>
      <c r="G110" s="90"/>
      <c r="H110" s="91"/>
      <c r="I110" s="90"/>
      <c r="J110" s="90"/>
      <c r="K110" s="90"/>
    </row>
    <row r="111" spans="1:11" ht="31.5">
      <c r="A111" s="90">
        <v>221</v>
      </c>
      <c r="B111" s="91" t="s">
        <v>177</v>
      </c>
      <c r="C111" s="90">
        <v>3.78</v>
      </c>
      <c r="D111" s="90">
        <v>38.88</v>
      </c>
      <c r="E111" s="90">
        <v>42.66</v>
      </c>
      <c r="G111" s="90"/>
      <c r="H111" s="91"/>
      <c r="I111" s="90"/>
      <c r="J111" s="90"/>
      <c r="K111" s="90"/>
    </row>
    <row r="112" spans="1:11" ht="31.5">
      <c r="A112" s="90">
        <v>222</v>
      </c>
      <c r="B112" s="91" t="s">
        <v>177</v>
      </c>
      <c r="C112" s="90">
        <v>3.78</v>
      </c>
      <c r="D112" s="90">
        <v>45.88</v>
      </c>
      <c r="E112" s="90">
        <v>49.66</v>
      </c>
      <c r="G112" s="90"/>
      <c r="H112" s="91"/>
      <c r="I112" s="90"/>
      <c r="J112" s="90"/>
      <c r="K112" s="90"/>
    </row>
    <row r="113" spans="1:11" ht="31.5">
      <c r="A113" s="90">
        <v>223</v>
      </c>
      <c r="B113" s="91" t="s">
        <v>177</v>
      </c>
      <c r="C113" s="90">
        <v>3.78</v>
      </c>
      <c r="D113" s="90">
        <v>46.88</v>
      </c>
      <c r="E113" s="90">
        <v>50.66</v>
      </c>
      <c r="G113" s="90"/>
      <c r="H113" s="91"/>
      <c r="I113" s="90"/>
      <c r="J113" s="90"/>
      <c r="K113" s="90"/>
    </row>
    <row r="114" spans="1:11" ht="12.75">
      <c r="A114" s="90">
        <v>224</v>
      </c>
      <c r="B114" s="91" t="s">
        <v>70</v>
      </c>
      <c r="C114" s="90">
        <v>6.67</v>
      </c>
      <c r="D114" s="90">
        <v>13.33</v>
      </c>
      <c r="E114" s="90">
        <v>20</v>
      </c>
      <c r="G114" s="90"/>
      <c r="H114" s="91"/>
      <c r="I114" s="90"/>
      <c r="J114" s="90"/>
      <c r="K114" s="90"/>
    </row>
    <row r="115" spans="1:11" ht="12.75">
      <c r="A115" s="90">
        <v>225</v>
      </c>
      <c r="B115" s="91" t="s">
        <v>178</v>
      </c>
      <c r="C115" s="90">
        <v>0</v>
      </c>
      <c r="D115" s="90">
        <v>7.45</v>
      </c>
      <c r="E115" s="90">
        <v>7.45</v>
      </c>
      <c r="G115" s="90"/>
      <c r="H115" s="91"/>
      <c r="I115" s="90"/>
      <c r="J115" s="90"/>
      <c r="K115" s="90"/>
    </row>
    <row r="116" spans="1:11" ht="21">
      <c r="A116" s="90">
        <v>226</v>
      </c>
      <c r="B116" s="91" t="s">
        <v>179</v>
      </c>
      <c r="C116" s="90">
        <v>11.65</v>
      </c>
      <c r="D116" s="90">
        <v>22.36</v>
      </c>
      <c r="E116" s="90">
        <v>34.01</v>
      </c>
      <c r="G116" s="90"/>
      <c r="H116" s="91"/>
      <c r="I116" s="90"/>
      <c r="J116" s="92"/>
      <c r="K116" s="92"/>
    </row>
    <row r="117" spans="1:11" ht="21">
      <c r="A117" s="90">
        <v>227</v>
      </c>
      <c r="B117" s="91" t="s">
        <v>179</v>
      </c>
      <c r="C117" s="90">
        <v>11.65</v>
      </c>
      <c r="D117" s="92">
        <v>23.36</v>
      </c>
      <c r="E117" s="92">
        <v>35.01</v>
      </c>
      <c r="G117" s="90"/>
      <c r="H117" s="91"/>
      <c r="I117" s="90"/>
      <c r="J117" s="92"/>
      <c r="K117" s="92"/>
    </row>
    <row r="118" spans="1:11" ht="21">
      <c r="A118" s="90">
        <v>228</v>
      </c>
      <c r="B118" s="91" t="s">
        <v>179</v>
      </c>
      <c r="C118" s="90">
        <v>14.65</v>
      </c>
      <c r="D118" s="92">
        <v>25.36</v>
      </c>
      <c r="E118" s="92">
        <v>40.01</v>
      </c>
      <c r="G118" s="90"/>
      <c r="H118" s="91"/>
      <c r="I118" s="90"/>
      <c r="J118" s="92"/>
      <c r="K118" s="92"/>
    </row>
    <row r="119" spans="1:11" ht="21">
      <c r="A119" s="90">
        <v>229</v>
      </c>
      <c r="B119" s="91" t="s">
        <v>179</v>
      </c>
      <c r="C119" s="90">
        <v>14.65</v>
      </c>
      <c r="D119" s="92">
        <v>26.36</v>
      </c>
      <c r="E119" s="92">
        <v>41.01</v>
      </c>
      <c r="G119" s="90"/>
      <c r="H119" s="91"/>
      <c r="I119" s="90"/>
      <c r="J119" s="92"/>
      <c r="K119" s="92"/>
    </row>
    <row r="120" spans="1:11" ht="21">
      <c r="A120" s="90">
        <v>230</v>
      </c>
      <c r="B120" s="91" t="s">
        <v>179</v>
      </c>
      <c r="C120" s="90">
        <v>13.85</v>
      </c>
      <c r="D120" s="92">
        <v>23.76</v>
      </c>
      <c r="E120" s="92">
        <v>37.61</v>
      </c>
      <c r="G120" s="90"/>
      <c r="H120" s="91"/>
      <c r="I120" s="90"/>
      <c r="J120" s="92"/>
      <c r="K120" s="92"/>
    </row>
    <row r="121" spans="1:11" ht="21">
      <c r="A121" s="90">
        <v>231</v>
      </c>
      <c r="B121" s="91" t="s">
        <v>179</v>
      </c>
      <c r="C121" s="90">
        <v>13.85</v>
      </c>
      <c r="D121" s="92">
        <v>24.76</v>
      </c>
      <c r="E121" s="92">
        <v>38.61</v>
      </c>
      <c r="G121" s="90"/>
      <c r="H121" s="91"/>
      <c r="I121" s="90"/>
      <c r="J121" s="92"/>
      <c r="K121" s="92"/>
    </row>
    <row r="122" spans="1:11" ht="21">
      <c r="A122" s="90">
        <v>232</v>
      </c>
      <c r="B122" s="91" t="s">
        <v>179</v>
      </c>
      <c r="C122" s="90">
        <v>18.1</v>
      </c>
      <c r="D122" s="92">
        <v>27.51</v>
      </c>
      <c r="E122" s="92">
        <v>45.61</v>
      </c>
      <c r="G122" s="90"/>
      <c r="H122" s="91"/>
      <c r="I122" s="90"/>
      <c r="J122" s="92"/>
      <c r="K122" s="92"/>
    </row>
    <row r="123" spans="1:11" ht="21">
      <c r="A123" s="90">
        <v>233</v>
      </c>
      <c r="B123" s="91" t="s">
        <v>179</v>
      </c>
      <c r="C123" s="90">
        <v>18.1</v>
      </c>
      <c r="D123" s="92">
        <v>28.51</v>
      </c>
      <c r="E123" s="92">
        <v>46.61</v>
      </c>
      <c r="G123" s="90"/>
      <c r="H123" s="91"/>
      <c r="I123" s="90"/>
      <c r="J123" s="92"/>
      <c r="K123" s="92"/>
    </row>
    <row r="124" spans="1:11" ht="21">
      <c r="A124" s="90">
        <v>234</v>
      </c>
      <c r="B124" s="91" t="s">
        <v>179</v>
      </c>
      <c r="C124" s="90">
        <v>2.83</v>
      </c>
      <c r="D124" s="92">
        <v>4.73</v>
      </c>
      <c r="E124" s="92">
        <v>7.56</v>
      </c>
      <c r="G124" s="90"/>
      <c r="H124" s="91"/>
      <c r="I124" s="90"/>
      <c r="J124" s="92"/>
      <c r="K124" s="92"/>
    </row>
    <row r="125" spans="1:11" ht="21">
      <c r="A125" s="90">
        <v>235</v>
      </c>
      <c r="B125" s="91" t="s">
        <v>179</v>
      </c>
      <c r="C125" s="90">
        <v>2.83</v>
      </c>
      <c r="D125" s="92">
        <v>5.73</v>
      </c>
      <c r="E125" s="92">
        <v>8.56</v>
      </c>
      <c r="G125" s="90"/>
      <c r="H125" s="91"/>
      <c r="I125" s="90"/>
      <c r="J125" s="92"/>
      <c r="K125" s="92"/>
    </row>
    <row r="126" spans="1:11" ht="21">
      <c r="A126" s="90">
        <v>236</v>
      </c>
      <c r="B126" s="91" t="s">
        <v>71</v>
      </c>
      <c r="C126" s="90">
        <v>4.1</v>
      </c>
      <c r="D126" s="92">
        <v>5.86</v>
      </c>
      <c r="E126" s="92">
        <v>9.96</v>
      </c>
      <c r="G126" s="90"/>
      <c r="H126" s="91"/>
      <c r="I126" s="90"/>
      <c r="J126" s="90"/>
      <c r="K126" s="90"/>
    </row>
    <row r="127" spans="1:11" ht="21">
      <c r="A127" s="90">
        <v>237</v>
      </c>
      <c r="B127" s="91" t="s">
        <v>71</v>
      </c>
      <c r="C127" s="90">
        <v>1.1</v>
      </c>
      <c r="D127" s="90">
        <v>2.86</v>
      </c>
      <c r="E127" s="90">
        <v>3.96</v>
      </c>
      <c r="G127" s="90"/>
      <c r="H127" s="91"/>
      <c r="I127" s="90"/>
      <c r="J127" s="90"/>
      <c r="K127" s="90"/>
    </row>
    <row r="128" spans="1:11" ht="21">
      <c r="A128" s="90">
        <v>238</v>
      </c>
      <c r="B128" s="91" t="s">
        <v>71</v>
      </c>
      <c r="C128" s="90">
        <v>5.35</v>
      </c>
      <c r="D128" s="90">
        <v>6.61</v>
      </c>
      <c r="E128" s="90">
        <v>11.96</v>
      </c>
      <c r="G128" s="90"/>
      <c r="H128" s="91"/>
      <c r="I128" s="90"/>
      <c r="J128" s="90"/>
      <c r="K128" s="90"/>
    </row>
    <row r="129" spans="1:11" ht="42">
      <c r="A129" s="90">
        <v>239</v>
      </c>
      <c r="B129" s="91" t="s">
        <v>180</v>
      </c>
      <c r="C129" s="90">
        <v>5.85</v>
      </c>
      <c r="D129" s="90">
        <v>7.76</v>
      </c>
      <c r="E129" s="90">
        <v>13.61</v>
      </c>
      <c r="G129" s="90"/>
      <c r="H129" s="91"/>
      <c r="I129" s="90"/>
      <c r="J129" s="90"/>
      <c r="K129" s="90"/>
    </row>
    <row r="130" spans="1:11" ht="42">
      <c r="A130" s="90">
        <v>240</v>
      </c>
      <c r="B130" s="91" t="s">
        <v>180</v>
      </c>
      <c r="C130" s="90">
        <v>2.85</v>
      </c>
      <c r="D130" s="90">
        <v>4.76</v>
      </c>
      <c r="E130" s="90">
        <v>7.61</v>
      </c>
      <c r="G130" s="90"/>
      <c r="H130" s="91"/>
      <c r="I130" s="90"/>
      <c r="J130" s="90"/>
      <c r="K130" s="90"/>
    </row>
    <row r="131" spans="1:11" ht="31.5">
      <c r="A131" s="90">
        <v>241</v>
      </c>
      <c r="B131" s="91" t="s">
        <v>181</v>
      </c>
      <c r="C131" s="90">
        <v>3</v>
      </c>
      <c r="D131" s="90">
        <v>3</v>
      </c>
      <c r="E131" s="90">
        <v>6</v>
      </c>
      <c r="G131" s="90"/>
      <c r="H131" s="91"/>
      <c r="I131" s="90"/>
      <c r="J131" s="90"/>
      <c r="K131" s="90"/>
    </row>
    <row r="132" spans="1:11" ht="31.5">
      <c r="A132" s="90">
        <v>242</v>
      </c>
      <c r="B132" s="91" t="s">
        <v>181</v>
      </c>
      <c r="C132" s="90">
        <v>4.25</v>
      </c>
      <c r="D132" s="90">
        <v>3.75</v>
      </c>
      <c r="E132" s="90">
        <v>8</v>
      </c>
      <c r="G132" s="90"/>
      <c r="H132" s="91"/>
      <c r="I132" s="90"/>
      <c r="J132" s="90"/>
      <c r="K132" s="90"/>
    </row>
    <row r="133" spans="1:11" ht="21">
      <c r="A133" s="90">
        <v>243</v>
      </c>
      <c r="B133" s="91" t="s">
        <v>72</v>
      </c>
      <c r="C133" s="90">
        <v>15.15</v>
      </c>
      <c r="D133" s="90">
        <v>27.36</v>
      </c>
      <c r="E133" s="90">
        <v>42.51</v>
      </c>
      <c r="G133" s="90"/>
      <c r="H133" s="91"/>
      <c r="I133" s="90"/>
      <c r="J133" s="90"/>
      <c r="K133" s="90"/>
    </row>
    <row r="134" spans="1:11" ht="21">
      <c r="A134" s="90">
        <v>244</v>
      </c>
      <c r="B134" s="91" t="s">
        <v>72</v>
      </c>
      <c r="C134" s="90">
        <v>15.15</v>
      </c>
      <c r="D134" s="90">
        <v>28.36</v>
      </c>
      <c r="E134" s="90">
        <v>43.51</v>
      </c>
      <c r="G134" s="90"/>
      <c r="H134" s="91"/>
      <c r="I134" s="90"/>
      <c r="J134" s="90"/>
      <c r="K134" s="90"/>
    </row>
    <row r="135" spans="1:11" ht="31.5">
      <c r="A135" s="90">
        <v>245</v>
      </c>
      <c r="B135" s="91" t="s">
        <v>182</v>
      </c>
      <c r="C135" s="90">
        <v>12.95</v>
      </c>
      <c r="D135" s="90">
        <v>25.96</v>
      </c>
      <c r="E135" s="90">
        <v>38.91</v>
      </c>
      <c r="G135" s="90"/>
      <c r="H135" s="91"/>
      <c r="I135" s="90"/>
      <c r="J135" s="90"/>
      <c r="K135" s="90"/>
    </row>
    <row r="136" spans="1:11" ht="31.5">
      <c r="A136" s="90">
        <v>246</v>
      </c>
      <c r="B136" s="91" t="s">
        <v>182</v>
      </c>
      <c r="C136" s="90">
        <v>12.95</v>
      </c>
      <c r="D136" s="90">
        <v>26.96</v>
      </c>
      <c r="E136" s="90">
        <v>39.91</v>
      </c>
      <c r="G136" s="90"/>
      <c r="H136" s="91"/>
      <c r="I136" s="90"/>
      <c r="J136" s="90"/>
      <c r="K136" s="90"/>
    </row>
    <row r="137" spans="1:11" ht="21">
      <c r="A137" s="90">
        <v>247</v>
      </c>
      <c r="B137" s="91" t="s">
        <v>73</v>
      </c>
      <c r="C137" s="90">
        <v>4.1</v>
      </c>
      <c r="D137" s="90">
        <v>5.86</v>
      </c>
      <c r="E137" s="90">
        <v>9.96</v>
      </c>
      <c r="G137" s="90"/>
      <c r="H137" s="91"/>
      <c r="I137" s="90"/>
      <c r="J137" s="90"/>
      <c r="K137" s="90"/>
    </row>
    <row r="138" spans="1:11" ht="12.75">
      <c r="A138" s="90">
        <v>248</v>
      </c>
      <c r="B138" s="91" t="s">
        <v>74</v>
      </c>
      <c r="C138" s="90">
        <v>3</v>
      </c>
      <c r="D138" s="90">
        <v>3</v>
      </c>
      <c r="E138" s="90">
        <v>6</v>
      </c>
      <c r="G138" s="90"/>
      <c r="H138" s="91"/>
      <c r="I138" s="90"/>
      <c r="J138" s="90"/>
      <c r="K138" s="90"/>
    </row>
    <row r="139" spans="1:11" ht="12.75">
      <c r="A139" s="90">
        <v>249</v>
      </c>
      <c r="B139" s="91" t="s">
        <v>183</v>
      </c>
      <c r="C139" s="90">
        <v>14.32</v>
      </c>
      <c r="D139" s="90">
        <v>25.04</v>
      </c>
      <c r="E139" s="90">
        <v>39.36</v>
      </c>
      <c r="G139" s="90"/>
      <c r="H139" s="91"/>
      <c r="I139" s="90"/>
      <c r="J139" s="90"/>
      <c r="K139" s="90"/>
    </row>
    <row r="140" spans="1:11" ht="12.75">
      <c r="A140" s="90">
        <v>250</v>
      </c>
      <c r="B140" s="91" t="s">
        <v>183</v>
      </c>
      <c r="C140" s="90">
        <v>15.22</v>
      </c>
      <c r="D140" s="90">
        <v>23.09</v>
      </c>
      <c r="E140" s="90">
        <v>38.31</v>
      </c>
      <c r="G140" s="90"/>
      <c r="H140" s="91"/>
      <c r="I140" s="90"/>
      <c r="J140" s="90"/>
      <c r="K140" s="90"/>
    </row>
    <row r="141" spans="1:11" ht="12.75">
      <c r="A141" s="90">
        <v>251</v>
      </c>
      <c r="B141" s="91" t="s">
        <v>183</v>
      </c>
      <c r="C141" s="90">
        <v>17.77</v>
      </c>
      <c r="D141" s="90">
        <v>28.19</v>
      </c>
      <c r="E141" s="90">
        <v>45.96</v>
      </c>
      <c r="G141" s="90"/>
      <c r="H141" s="91"/>
      <c r="I141" s="90"/>
      <c r="J141" s="90"/>
      <c r="K141" s="90"/>
    </row>
    <row r="142" spans="1:11" ht="12.75">
      <c r="A142" s="90">
        <v>252</v>
      </c>
      <c r="B142" s="91" t="s">
        <v>183</v>
      </c>
      <c r="C142" s="90">
        <v>17.77</v>
      </c>
      <c r="D142" s="90">
        <v>27.19</v>
      </c>
      <c r="E142" s="90">
        <v>44.96</v>
      </c>
      <c r="G142" s="90"/>
      <c r="H142" s="91"/>
      <c r="I142" s="90"/>
      <c r="J142" s="90"/>
      <c r="K142" s="90"/>
    </row>
    <row r="143" spans="1:11" ht="12.75">
      <c r="A143" s="90">
        <v>253</v>
      </c>
      <c r="B143" s="91" t="s">
        <v>183</v>
      </c>
      <c r="C143" s="90">
        <v>10.97</v>
      </c>
      <c r="D143" s="90">
        <v>19.34</v>
      </c>
      <c r="E143" s="90">
        <v>30.31</v>
      </c>
      <c r="G143" s="90"/>
      <c r="H143" s="91"/>
      <c r="I143" s="90"/>
      <c r="J143" s="90"/>
      <c r="K143" s="90"/>
    </row>
    <row r="144" spans="1:11" ht="12.75">
      <c r="A144" s="90">
        <v>254</v>
      </c>
      <c r="B144" s="91" t="s">
        <v>183</v>
      </c>
      <c r="C144" s="90">
        <v>14.32</v>
      </c>
      <c r="D144" s="90">
        <v>26.04</v>
      </c>
      <c r="E144" s="90">
        <v>40.36</v>
      </c>
      <c r="G144" s="90"/>
      <c r="H144" s="91"/>
      <c r="I144" s="90"/>
      <c r="J144" s="90"/>
      <c r="K144" s="90"/>
    </row>
    <row r="145" spans="1:11" ht="12.75">
      <c r="A145" s="90">
        <v>255</v>
      </c>
      <c r="B145" s="91" t="s">
        <v>183</v>
      </c>
      <c r="C145" s="90">
        <v>13.52</v>
      </c>
      <c r="D145" s="90">
        <v>24.44</v>
      </c>
      <c r="E145" s="90">
        <v>37.96</v>
      </c>
      <c r="G145" s="90"/>
      <c r="H145" s="91"/>
      <c r="I145" s="90"/>
      <c r="J145" s="90"/>
      <c r="K145" s="90"/>
    </row>
    <row r="146" spans="1:11" ht="12.75">
      <c r="A146" s="90">
        <v>256</v>
      </c>
      <c r="B146" s="91" t="s">
        <v>183</v>
      </c>
      <c r="C146" s="90">
        <v>11.77</v>
      </c>
      <c r="D146" s="90">
        <v>20.94</v>
      </c>
      <c r="E146" s="90">
        <v>32.71</v>
      </c>
      <c r="G146" s="90"/>
      <c r="H146" s="91"/>
      <c r="I146" s="90"/>
      <c r="J146" s="90"/>
      <c r="K146" s="90"/>
    </row>
    <row r="147" spans="1:11" ht="31.5">
      <c r="A147" s="90">
        <v>257</v>
      </c>
      <c r="B147" s="91" t="s">
        <v>184</v>
      </c>
      <c r="C147" s="90">
        <v>3.4</v>
      </c>
      <c r="D147" s="90">
        <v>4.8</v>
      </c>
      <c r="E147" s="90">
        <v>8.2</v>
      </c>
      <c r="G147" s="90"/>
      <c r="H147" s="91"/>
      <c r="I147" s="90"/>
      <c r="J147" s="90"/>
      <c r="K147" s="90"/>
    </row>
    <row r="148" spans="1:11" ht="42">
      <c r="A148" s="90">
        <v>258</v>
      </c>
      <c r="B148" s="91" t="s">
        <v>185</v>
      </c>
      <c r="C148" s="90">
        <v>0.4</v>
      </c>
      <c r="D148" s="90">
        <v>1.8</v>
      </c>
      <c r="E148" s="90">
        <v>2.2</v>
      </c>
      <c r="G148" s="90"/>
      <c r="H148" s="91"/>
      <c r="I148" s="90"/>
      <c r="J148" s="90"/>
      <c r="K148" s="90"/>
    </row>
    <row r="149" spans="1:11" ht="42">
      <c r="A149" s="90">
        <v>259</v>
      </c>
      <c r="B149" s="91" t="s">
        <v>185</v>
      </c>
      <c r="C149" s="90">
        <v>6.67</v>
      </c>
      <c r="D149" s="90">
        <v>14.33</v>
      </c>
      <c r="E149" s="90">
        <v>21</v>
      </c>
      <c r="G149" s="90"/>
      <c r="H149" s="91"/>
      <c r="I149" s="90"/>
      <c r="J149" s="90"/>
      <c r="K149" s="90"/>
    </row>
    <row r="150" spans="1:11" ht="21">
      <c r="A150" s="90">
        <v>301</v>
      </c>
      <c r="B150" s="91" t="s">
        <v>75</v>
      </c>
      <c r="C150" s="90">
        <v>6.725</v>
      </c>
      <c r="D150" s="90">
        <v>11.48</v>
      </c>
      <c r="E150" s="90">
        <v>18.205</v>
      </c>
      <c r="G150" s="90"/>
      <c r="H150" s="91"/>
      <c r="I150" s="90"/>
      <c r="J150" s="90"/>
      <c r="K150" s="90"/>
    </row>
    <row r="151" spans="1:11" ht="21">
      <c r="A151" s="90">
        <v>302</v>
      </c>
      <c r="B151" s="91" t="s">
        <v>75</v>
      </c>
      <c r="C151" s="90">
        <v>6.725</v>
      </c>
      <c r="D151" s="90">
        <v>11.98</v>
      </c>
      <c r="E151" s="90">
        <v>18.705</v>
      </c>
      <c r="G151" s="90"/>
      <c r="H151" s="91"/>
      <c r="I151" s="90"/>
      <c r="J151" s="90"/>
      <c r="K151" s="90"/>
    </row>
    <row r="152" spans="1:11" ht="21">
      <c r="A152" s="90">
        <v>303</v>
      </c>
      <c r="B152" s="91" t="s">
        <v>75</v>
      </c>
      <c r="C152" s="90">
        <v>5.225</v>
      </c>
      <c r="D152" s="90">
        <v>9.98</v>
      </c>
      <c r="E152" s="90">
        <v>15.205</v>
      </c>
      <c r="G152" s="90"/>
      <c r="H152" s="91"/>
      <c r="I152" s="90"/>
      <c r="J152" s="90"/>
      <c r="K152" s="90"/>
    </row>
    <row r="153" spans="1:11" ht="21">
      <c r="A153" s="90">
        <v>304</v>
      </c>
      <c r="B153" s="91" t="s">
        <v>75</v>
      </c>
      <c r="C153" s="90">
        <v>5.225</v>
      </c>
      <c r="D153" s="90">
        <v>10.48</v>
      </c>
      <c r="E153" s="90">
        <v>15.705</v>
      </c>
      <c r="G153" s="90"/>
      <c r="H153" s="91"/>
      <c r="I153" s="90"/>
      <c r="J153" s="90"/>
      <c r="K153" s="90"/>
    </row>
    <row r="154" spans="1:11" ht="21">
      <c r="A154" s="90">
        <v>305</v>
      </c>
      <c r="B154" s="91" t="s">
        <v>75</v>
      </c>
      <c r="C154" s="90">
        <v>6.325</v>
      </c>
      <c r="D154" s="90">
        <v>10.68</v>
      </c>
      <c r="E154" s="90">
        <v>17.005</v>
      </c>
      <c r="G154" s="90"/>
      <c r="H154" s="91"/>
      <c r="I154" s="90"/>
      <c r="J154" s="90"/>
      <c r="K154" s="90"/>
    </row>
    <row r="155" spans="1:11" ht="21">
      <c r="A155" s="90">
        <v>306</v>
      </c>
      <c r="B155" s="91" t="s">
        <v>75</v>
      </c>
      <c r="C155" s="90">
        <v>6.325</v>
      </c>
      <c r="D155" s="90">
        <v>11.18</v>
      </c>
      <c r="E155" s="90">
        <v>17.505</v>
      </c>
      <c r="G155" s="90"/>
      <c r="H155" s="91"/>
      <c r="I155" s="90"/>
      <c r="J155" s="90"/>
      <c r="K155" s="90"/>
    </row>
    <row r="156" spans="1:11" ht="21">
      <c r="A156" s="90">
        <v>307</v>
      </c>
      <c r="B156" s="91" t="s">
        <v>75</v>
      </c>
      <c r="C156" s="90">
        <v>8.45</v>
      </c>
      <c r="D156" s="90">
        <v>12.555</v>
      </c>
      <c r="E156" s="90">
        <v>21.005</v>
      </c>
      <c r="G156" s="90"/>
      <c r="H156" s="91"/>
      <c r="I156" s="90"/>
      <c r="J156" s="90"/>
      <c r="K156" s="90"/>
    </row>
    <row r="157" spans="1:11" ht="21">
      <c r="A157" s="90">
        <v>308</v>
      </c>
      <c r="B157" s="91" t="s">
        <v>75</v>
      </c>
      <c r="C157" s="90">
        <v>8.45</v>
      </c>
      <c r="D157" s="90">
        <v>13.055</v>
      </c>
      <c r="E157" s="90">
        <v>21.505</v>
      </c>
      <c r="G157" s="90"/>
      <c r="H157" s="91"/>
      <c r="I157" s="90"/>
      <c r="J157" s="90"/>
      <c r="K157" s="90"/>
    </row>
    <row r="158" spans="1:11" ht="21">
      <c r="A158" s="90">
        <v>313</v>
      </c>
      <c r="B158" s="91" t="s">
        <v>186</v>
      </c>
      <c r="C158" s="90">
        <v>15.67</v>
      </c>
      <c r="D158" s="90">
        <v>5.895</v>
      </c>
      <c r="E158" s="90">
        <v>21.565</v>
      </c>
      <c r="G158" s="90"/>
      <c r="H158" s="91"/>
      <c r="I158" s="90"/>
      <c r="J158" s="90"/>
      <c r="K158" s="90"/>
    </row>
    <row r="159" spans="1:11" ht="21">
      <c r="A159" s="90">
        <v>314</v>
      </c>
      <c r="B159" s="91" t="s">
        <v>186</v>
      </c>
      <c r="C159" s="90">
        <v>15.67</v>
      </c>
      <c r="D159" s="90">
        <v>6.145</v>
      </c>
      <c r="E159" s="90">
        <v>21.815</v>
      </c>
      <c r="G159" s="90"/>
      <c r="H159" s="91"/>
      <c r="I159" s="90"/>
      <c r="J159" s="90"/>
      <c r="K159" s="90"/>
    </row>
    <row r="160" spans="1:11" ht="21">
      <c r="A160" s="90">
        <v>315</v>
      </c>
      <c r="B160" s="91" t="s">
        <v>186</v>
      </c>
      <c r="C160" s="90">
        <v>5</v>
      </c>
      <c r="D160" s="90">
        <v>3.015</v>
      </c>
      <c r="E160" s="90">
        <v>8.015</v>
      </c>
      <c r="G160" s="90"/>
      <c r="H160" s="91"/>
      <c r="I160" s="90"/>
      <c r="J160" s="90"/>
      <c r="K160" s="90"/>
    </row>
    <row r="161" spans="1:11" ht="21">
      <c r="A161" s="90">
        <v>316</v>
      </c>
      <c r="B161" s="91" t="s">
        <v>186</v>
      </c>
      <c r="C161" s="90">
        <v>5</v>
      </c>
      <c r="D161" s="90">
        <v>3.265</v>
      </c>
      <c r="E161" s="90">
        <v>8.265</v>
      </c>
      <c r="G161" s="90"/>
      <c r="H161" s="91"/>
      <c r="I161" s="90"/>
      <c r="J161" s="90"/>
      <c r="K161" s="90"/>
    </row>
    <row r="162" spans="1:11" ht="21">
      <c r="A162" s="90">
        <v>317</v>
      </c>
      <c r="B162" s="91" t="s">
        <v>186</v>
      </c>
      <c r="C162" s="90">
        <v>13</v>
      </c>
      <c r="D162" s="90">
        <v>7.015</v>
      </c>
      <c r="E162" s="90">
        <v>20.015</v>
      </c>
      <c r="G162" s="90"/>
      <c r="H162" s="91"/>
      <c r="I162" s="90"/>
      <c r="J162" s="90"/>
      <c r="K162" s="90"/>
    </row>
    <row r="163" spans="1:11" ht="21">
      <c r="A163" s="90">
        <v>318</v>
      </c>
      <c r="B163" s="91" t="s">
        <v>186</v>
      </c>
      <c r="C163" s="90">
        <v>13</v>
      </c>
      <c r="D163" s="90">
        <v>7.265</v>
      </c>
      <c r="E163" s="90">
        <v>20.265</v>
      </c>
      <c r="G163" s="90"/>
      <c r="H163" s="91"/>
      <c r="I163" s="90"/>
      <c r="J163" s="90"/>
      <c r="K163" s="90"/>
    </row>
    <row r="164" spans="1:11" ht="21">
      <c r="A164" s="90">
        <v>319</v>
      </c>
      <c r="B164" s="91" t="s">
        <v>186</v>
      </c>
      <c r="C164" s="90">
        <v>15.2</v>
      </c>
      <c r="D164" s="90">
        <v>7.365</v>
      </c>
      <c r="E164" s="90">
        <v>22.565</v>
      </c>
      <c r="G164" s="90"/>
      <c r="H164" s="91"/>
      <c r="I164" s="90"/>
      <c r="J164" s="90"/>
      <c r="K164" s="90"/>
    </row>
    <row r="165" spans="1:11" ht="21">
      <c r="A165" s="90">
        <v>320</v>
      </c>
      <c r="B165" s="91" t="s">
        <v>186</v>
      </c>
      <c r="C165" s="90">
        <v>15.2</v>
      </c>
      <c r="D165" s="90">
        <v>7.615</v>
      </c>
      <c r="E165" s="90">
        <v>22.815</v>
      </c>
      <c r="G165" s="90"/>
      <c r="H165" s="91"/>
      <c r="I165" s="90"/>
      <c r="J165" s="90"/>
      <c r="K165" s="90"/>
    </row>
    <row r="166" spans="1:11" ht="21">
      <c r="A166" s="90">
        <v>321</v>
      </c>
      <c r="B166" s="91" t="s">
        <v>186</v>
      </c>
      <c r="C166" s="90">
        <v>16</v>
      </c>
      <c r="D166" s="90">
        <v>7.765</v>
      </c>
      <c r="E166" s="90">
        <v>23.765</v>
      </c>
      <c r="G166" s="90"/>
      <c r="H166" s="91"/>
      <c r="I166" s="90"/>
      <c r="J166" s="90"/>
      <c r="K166" s="90"/>
    </row>
    <row r="167" spans="1:11" ht="21">
      <c r="A167" s="90">
        <v>322</v>
      </c>
      <c r="B167" s="91" t="s">
        <v>186</v>
      </c>
      <c r="C167" s="90">
        <v>16</v>
      </c>
      <c r="D167" s="90">
        <v>8.015</v>
      </c>
      <c r="E167" s="90">
        <v>24.015</v>
      </c>
      <c r="G167" s="90"/>
      <c r="H167" s="91"/>
      <c r="I167" s="90"/>
      <c r="J167" s="90"/>
      <c r="K167" s="90"/>
    </row>
    <row r="168" spans="1:11" ht="21">
      <c r="A168" s="90">
        <v>323</v>
      </c>
      <c r="B168" s="91" t="s">
        <v>186</v>
      </c>
      <c r="C168" s="90">
        <v>19.45</v>
      </c>
      <c r="D168" s="90">
        <v>8.3025</v>
      </c>
      <c r="E168" s="90">
        <v>27.7525</v>
      </c>
      <c r="G168" s="90"/>
      <c r="H168" s="91"/>
      <c r="I168" s="90"/>
      <c r="J168" s="90"/>
      <c r="K168" s="90"/>
    </row>
    <row r="169" spans="1:11" ht="21">
      <c r="A169" s="90">
        <v>324</v>
      </c>
      <c r="B169" s="91" t="s">
        <v>186</v>
      </c>
      <c r="C169" s="90">
        <v>19.45</v>
      </c>
      <c r="D169" s="90">
        <v>8.5525</v>
      </c>
      <c r="E169" s="90">
        <v>28.0025</v>
      </c>
      <c r="G169" s="90"/>
      <c r="H169" s="91"/>
      <c r="I169" s="90"/>
      <c r="J169" s="90"/>
      <c r="K169" s="90"/>
    </row>
    <row r="170" spans="1:11" ht="12.75">
      <c r="A170" s="90">
        <v>325</v>
      </c>
      <c r="B170" s="91" t="s">
        <v>76</v>
      </c>
      <c r="C170" s="90">
        <v>13</v>
      </c>
      <c r="D170" s="90">
        <v>15.845</v>
      </c>
      <c r="E170" s="90">
        <v>28.845</v>
      </c>
      <c r="G170" s="90"/>
      <c r="H170" s="91"/>
      <c r="I170" s="90"/>
      <c r="J170" s="90"/>
      <c r="K170" s="90"/>
    </row>
    <row r="171" spans="1:11" ht="12.75">
      <c r="A171" s="90">
        <v>326</v>
      </c>
      <c r="B171" s="91" t="s">
        <v>76</v>
      </c>
      <c r="C171" s="90">
        <v>13</v>
      </c>
      <c r="D171" s="90">
        <v>16.845</v>
      </c>
      <c r="E171" s="90">
        <v>29.845</v>
      </c>
      <c r="G171" s="90"/>
      <c r="H171" s="91"/>
      <c r="I171" s="90"/>
      <c r="J171" s="90"/>
      <c r="K171" s="90"/>
    </row>
    <row r="172" spans="1:11" ht="12.75">
      <c r="A172" s="90">
        <v>327</v>
      </c>
      <c r="B172" s="91" t="s">
        <v>76</v>
      </c>
      <c r="C172" s="90">
        <v>15.2</v>
      </c>
      <c r="D172" s="90">
        <v>16.545</v>
      </c>
      <c r="E172" s="90">
        <v>31.745</v>
      </c>
      <c r="G172" s="90"/>
      <c r="H172" s="91"/>
      <c r="I172" s="90"/>
      <c r="J172" s="90"/>
      <c r="K172" s="90"/>
    </row>
    <row r="173" spans="1:11" ht="12.75">
      <c r="A173" s="90">
        <v>328</v>
      </c>
      <c r="B173" s="91" t="s">
        <v>76</v>
      </c>
      <c r="C173" s="90">
        <v>15.2</v>
      </c>
      <c r="D173" s="90">
        <v>17.545</v>
      </c>
      <c r="E173" s="90">
        <v>32.745</v>
      </c>
      <c r="G173" s="90"/>
      <c r="H173" s="91"/>
      <c r="I173" s="90"/>
      <c r="J173" s="90"/>
      <c r="K173" s="90"/>
    </row>
    <row r="174" spans="1:11" ht="12.75">
      <c r="A174" s="90">
        <v>329</v>
      </c>
      <c r="B174" s="91" t="s">
        <v>76</v>
      </c>
      <c r="C174" s="90">
        <v>16</v>
      </c>
      <c r="D174" s="90">
        <v>18.845</v>
      </c>
      <c r="E174" s="90">
        <v>34.845</v>
      </c>
      <c r="G174" s="90"/>
      <c r="H174" s="91"/>
      <c r="I174" s="90"/>
      <c r="J174" s="90"/>
      <c r="K174" s="90"/>
    </row>
    <row r="175" spans="1:11" ht="12.75">
      <c r="A175" s="90">
        <v>330</v>
      </c>
      <c r="B175" s="91" t="s">
        <v>76</v>
      </c>
      <c r="C175" s="90">
        <v>16</v>
      </c>
      <c r="D175" s="90">
        <v>19.845</v>
      </c>
      <c r="E175" s="90">
        <v>35.845</v>
      </c>
      <c r="G175" s="90"/>
      <c r="H175" s="91"/>
      <c r="I175" s="90"/>
      <c r="J175" s="90"/>
      <c r="K175" s="90"/>
    </row>
    <row r="176" spans="1:11" ht="12.75">
      <c r="A176" s="90">
        <v>331</v>
      </c>
      <c r="B176" s="91" t="s">
        <v>76</v>
      </c>
      <c r="C176" s="90">
        <v>19.45</v>
      </c>
      <c r="D176" s="90">
        <v>20.295</v>
      </c>
      <c r="E176" s="90">
        <v>39.745</v>
      </c>
      <c r="G176" s="90"/>
      <c r="H176" s="91"/>
      <c r="I176" s="90"/>
      <c r="J176" s="90"/>
      <c r="K176" s="90"/>
    </row>
    <row r="177" spans="1:11" ht="12.75">
      <c r="A177" s="90">
        <v>332</v>
      </c>
      <c r="B177" s="91" t="s">
        <v>76</v>
      </c>
      <c r="C177" s="90">
        <v>19.45</v>
      </c>
      <c r="D177" s="90">
        <v>21.295</v>
      </c>
      <c r="E177" s="90">
        <v>40.745</v>
      </c>
      <c r="G177" s="90"/>
      <c r="H177" s="91"/>
      <c r="I177" s="90"/>
      <c r="J177" s="90"/>
      <c r="K177" s="90"/>
    </row>
    <row r="178" spans="1:11" ht="12.75">
      <c r="A178" s="90">
        <v>333</v>
      </c>
      <c r="B178" s="91" t="s">
        <v>76</v>
      </c>
      <c r="C178" s="90">
        <v>5</v>
      </c>
      <c r="D178" s="90">
        <v>6.51</v>
      </c>
      <c r="E178" s="90">
        <v>11.51</v>
      </c>
      <c r="G178" s="90"/>
      <c r="H178" s="91"/>
      <c r="I178" s="90"/>
      <c r="J178" s="90"/>
      <c r="K178" s="90"/>
    </row>
    <row r="179" spans="1:11" ht="12.75">
      <c r="A179" s="90">
        <v>334</v>
      </c>
      <c r="B179" s="91" t="s">
        <v>76</v>
      </c>
      <c r="C179" s="90">
        <v>5</v>
      </c>
      <c r="D179" s="90">
        <v>7.51</v>
      </c>
      <c r="E179" s="90">
        <v>12.51</v>
      </c>
      <c r="G179" s="90"/>
      <c r="H179" s="91"/>
      <c r="I179" s="90"/>
      <c r="J179" s="90"/>
      <c r="K179" s="90"/>
    </row>
    <row r="180" spans="1:11" ht="12.75">
      <c r="A180" s="90">
        <v>335</v>
      </c>
      <c r="B180" s="91" t="s">
        <v>76</v>
      </c>
      <c r="C180" s="90">
        <v>8</v>
      </c>
      <c r="D180" s="90">
        <v>9.51</v>
      </c>
      <c r="E180" s="90">
        <v>17.51</v>
      </c>
      <c r="G180" s="90"/>
      <c r="H180" s="91"/>
      <c r="I180" s="90"/>
      <c r="J180" s="90"/>
      <c r="K180" s="90"/>
    </row>
    <row r="181" spans="1:11" ht="12.75">
      <c r="A181" s="90">
        <v>336</v>
      </c>
      <c r="B181" s="91" t="s">
        <v>76</v>
      </c>
      <c r="C181" s="90">
        <v>8</v>
      </c>
      <c r="D181" s="90">
        <v>10.51</v>
      </c>
      <c r="E181" s="90">
        <v>18.51</v>
      </c>
      <c r="G181" s="90"/>
      <c r="H181" s="91"/>
      <c r="I181" s="90"/>
      <c r="J181" s="90"/>
      <c r="K181" s="90"/>
    </row>
    <row r="182" spans="1:11" ht="52.5">
      <c r="A182" s="90">
        <v>337</v>
      </c>
      <c r="B182" s="91" t="s">
        <v>187</v>
      </c>
      <c r="C182" s="90">
        <v>12.22</v>
      </c>
      <c r="D182" s="90">
        <v>12.215</v>
      </c>
      <c r="E182" s="90">
        <v>24.435</v>
      </c>
      <c r="G182" s="90"/>
      <c r="H182" s="91"/>
      <c r="I182" s="90"/>
      <c r="J182" s="90"/>
      <c r="K182" s="90"/>
    </row>
    <row r="183" spans="1:11" ht="73.5">
      <c r="A183" s="90">
        <v>338</v>
      </c>
      <c r="B183" s="91" t="s">
        <v>188</v>
      </c>
      <c r="C183" s="90">
        <v>8</v>
      </c>
      <c r="D183" s="90">
        <v>3.765</v>
      </c>
      <c r="E183" s="90">
        <v>11.765</v>
      </c>
      <c r="G183" s="90"/>
      <c r="H183" s="91"/>
      <c r="I183" s="90"/>
      <c r="J183" s="90"/>
      <c r="K183" s="90"/>
    </row>
    <row r="184" spans="1:11" ht="12.75">
      <c r="A184" s="90">
        <v>351</v>
      </c>
      <c r="B184" s="91" t="s">
        <v>189</v>
      </c>
      <c r="C184" s="90">
        <v>33.65</v>
      </c>
      <c r="D184" s="90">
        <v>0</v>
      </c>
      <c r="E184" s="90">
        <v>33.65</v>
      </c>
      <c r="G184" s="90"/>
      <c r="H184" s="91"/>
      <c r="I184" s="90"/>
      <c r="J184" s="90"/>
      <c r="K184" s="90"/>
    </row>
    <row r="185" spans="1:11" ht="12.75">
      <c r="A185" s="90">
        <v>352</v>
      </c>
      <c r="B185" s="91" t="s">
        <v>189</v>
      </c>
      <c r="C185" s="90">
        <v>27.65</v>
      </c>
      <c r="D185" s="90">
        <v>0</v>
      </c>
      <c r="E185" s="90">
        <v>27.65</v>
      </c>
      <c r="G185" s="90"/>
      <c r="H185" s="91"/>
      <c r="I185" s="90"/>
      <c r="J185" s="90"/>
      <c r="K185" s="90"/>
    </row>
    <row r="186" spans="1:11" ht="12.75">
      <c r="A186" s="90">
        <v>353</v>
      </c>
      <c r="B186" s="91" t="s">
        <v>189</v>
      </c>
      <c r="C186" s="90">
        <v>32.45</v>
      </c>
      <c r="D186" s="90">
        <v>0</v>
      </c>
      <c r="E186" s="90">
        <v>32.45</v>
      </c>
      <c r="G186" s="90"/>
      <c r="H186" s="91"/>
      <c r="I186" s="90"/>
      <c r="J186" s="90"/>
      <c r="K186" s="90"/>
    </row>
    <row r="187" spans="1:11" ht="12.75">
      <c r="A187" s="90">
        <v>354</v>
      </c>
      <c r="B187" s="91" t="s">
        <v>189</v>
      </c>
      <c r="C187" s="90">
        <v>26.45</v>
      </c>
      <c r="D187" s="90">
        <v>0</v>
      </c>
      <c r="E187" s="90">
        <v>26.45</v>
      </c>
      <c r="G187" s="90"/>
      <c r="H187" s="91"/>
      <c r="I187" s="90"/>
      <c r="J187" s="90"/>
      <c r="K187" s="90"/>
    </row>
    <row r="188" spans="1:11" ht="12.75">
      <c r="A188" s="90">
        <v>355</v>
      </c>
      <c r="B188" s="91" t="s">
        <v>189</v>
      </c>
      <c r="C188" s="90">
        <v>27.2</v>
      </c>
      <c r="D188" s="90">
        <v>0</v>
      </c>
      <c r="E188" s="90">
        <v>27.2</v>
      </c>
      <c r="G188" s="90"/>
      <c r="H188" s="91"/>
      <c r="I188" s="90"/>
      <c r="J188" s="90"/>
      <c r="K188" s="90"/>
    </row>
    <row r="189" spans="1:11" ht="12.75">
      <c r="A189" s="90">
        <v>356</v>
      </c>
      <c r="B189" s="91" t="s">
        <v>189</v>
      </c>
      <c r="C189" s="90">
        <v>21.2</v>
      </c>
      <c r="D189" s="90">
        <v>0</v>
      </c>
      <c r="E189" s="90">
        <v>21.2</v>
      </c>
      <c r="G189" s="90"/>
      <c r="H189" s="91"/>
      <c r="I189" s="90"/>
      <c r="J189" s="90"/>
      <c r="K189" s="90"/>
    </row>
    <row r="190" spans="1:11" ht="12.75">
      <c r="A190" s="90">
        <v>357</v>
      </c>
      <c r="B190" s="91" t="s">
        <v>189</v>
      </c>
      <c r="C190" s="90">
        <v>26</v>
      </c>
      <c r="D190" s="90">
        <v>0</v>
      </c>
      <c r="E190" s="90">
        <v>26</v>
      </c>
      <c r="G190" s="90"/>
      <c r="H190" s="91"/>
      <c r="I190" s="90"/>
      <c r="J190" s="90"/>
      <c r="K190" s="90"/>
    </row>
    <row r="191" spans="1:11" ht="12.75">
      <c r="A191" s="90">
        <v>358</v>
      </c>
      <c r="B191" s="91" t="s">
        <v>189</v>
      </c>
      <c r="C191" s="90">
        <v>20</v>
      </c>
      <c r="D191" s="90">
        <v>0</v>
      </c>
      <c r="E191" s="90">
        <v>20</v>
      </c>
      <c r="G191" s="90"/>
      <c r="H191" s="91"/>
      <c r="I191" s="90"/>
      <c r="J191" s="90"/>
      <c r="K191" s="90"/>
    </row>
    <row r="192" spans="1:11" ht="12.75">
      <c r="A192" s="90">
        <v>359</v>
      </c>
      <c r="B192" s="91" t="s">
        <v>189</v>
      </c>
      <c r="C192" s="90">
        <v>13.65</v>
      </c>
      <c r="D192" s="90">
        <v>0</v>
      </c>
      <c r="E192" s="90">
        <v>13.65</v>
      </c>
      <c r="G192" s="90"/>
      <c r="H192" s="91"/>
      <c r="I192" s="90"/>
      <c r="J192" s="90"/>
      <c r="K192" s="90"/>
    </row>
    <row r="193" spans="1:11" ht="12.75">
      <c r="A193" s="90">
        <v>360</v>
      </c>
      <c r="B193" s="91" t="s">
        <v>189</v>
      </c>
      <c r="C193" s="90">
        <v>7.65</v>
      </c>
      <c r="D193" s="90">
        <v>0</v>
      </c>
      <c r="E193" s="90">
        <v>7.65</v>
      </c>
      <c r="G193" s="90"/>
      <c r="H193" s="91"/>
      <c r="I193" s="90"/>
      <c r="J193" s="90"/>
      <c r="K193" s="90"/>
    </row>
    <row r="194" spans="1:11" ht="12.75">
      <c r="A194" s="90">
        <v>361</v>
      </c>
      <c r="B194" s="91" t="s">
        <v>189</v>
      </c>
      <c r="C194" s="90">
        <v>12.45</v>
      </c>
      <c r="D194" s="90">
        <v>0</v>
      </c>
      <c r="E194" s="90">
        <v>12.45</v>
      </c>
      <c r="G194" s="90"/>
      <c r="H194" s="91"/>
      <c r="I194" s="90"/>
      <c r="J194" s="90"/>
      <c r="K194" s="90"/>
    </row>
    <row r="195" spans="1:11" ht="12.75">
      <c r="A195" s="90">
        <v>362</v>
      </c>
      <c r="B195" s="91" t="s">
        <v>189</v>
      </c>
      <c r="C195" s="90">
        <v>6.45</v>
      </c>
      <c r="D195" s="90">
        <v>0</v>
      </c>
      <c r="E195" s="90">
        <v>6.45</v>
      </c>
      <c r="G195" s="90"/>
      <c r="H195" s="91"/>
      <c r="I195" s="90"/>
      <c r="J195" s="90"/>
      <c r="K195" s="90"/>
    </row>
    <row r="196" spans="1:11" ht="12.75">
      <c r="A196" s="90">
        <v>363</v>
      </c>
      <c r="B196" s="91" t="s">
        <v>189</v>
      </c>
      <c r="C196" s="90">
        <v>7.2</v>
      </c>
      <c r="D196" s="90">
        <v>0</v>
      </c>
      <c r="E196" s="90">
        <v>7.2</v>
      </c>
      <c r="G196" s="90"/>
      <c r="H196" s="91"/>
      <c r="I196" s="90"/>
      <c r="J196" s="90"/>
      <c r="K196" s="90"/>
    </row>
    <row r="197" spans="1:11" ht="12.75">
      <c r="A197" s="90">
        <v>364</v>
      </c>
      <c r="B197" s="91" t="s">
        <v>189</v>
      </c>
      <c r="C197" s="90">
        <v>1.2</v>
      </c>
      <c r="D197" s="90">
        <v>0</v>
      </c>
      <c r="E197" s="90">
        <v>1.2</v>
      </c>
      <c r="G197" s="90"/>
      <c r="H197" s="91"/>
      <c r="I197" s="90"/>
      <c r="J197" s="90"/>
      <c r="K197" s="90"/>
    </row>
    <row r="198" spans="1:11" ht="12.75">
      <c r="A198" s="90">
        <v>365</v>
      </c>
      <c r="B198" s="91" t="s">
        <v>189</v>
      </c>
      <c r="C198" s="90">
        <v>6</v>
      </c>
      <c r="D198" s="90">
        <v>0</v>
      </c>
      <c r="E198" s="90">
        <v>6</v>
      </c>
      <c r="G198" s="90"/>
      <c r="H198" s="91"/>
      <c r="I198" s="90"/>
      <c r="J198" s="90"/>
      <c r="K198" s="90"/>
    </row>
    <row r="199" spans="1:11" ht="12.75">
      <c r="A199" s="90">
        <v>366</v>
      </c>
      <c r="B199" s="91" t="s">
        <v>189</v>
      </c>
      <c r="C199" s="90">
        <v>8</v>
      </c>
      <c r="D199" s="90">
        <v>0</v>
      </c>
      <c r="E199" s="90">
        <v>8</v>
      </c>
      <c r="G199" s="90"/>
      <c r="H199" s="91"/>
      <c r="I199" s="90"/>
      <c r="J199" s="90"/>
      <c r="K199" s="90"/>
    </row>
    <row r="200" spans="1:11" ht="31.5">
      <c r="A200" s="90">
        <v>401</v>
      </c>
      <c r="B200" s="91" t="s">
        <v>190</v>
      </c>
      <c r="C200" s="90">
        <v>14.5</v>
      </c>
      <c r="D200" s="90">
        <v>31.38</v>
      </c>
      <c r="E200" s="90">
        <v>45.88</v>
      </c>
      <c r="G200" s="90"/>
      <c r="H200" s="91"/>
      <c r="I200" s="90"/>
      <c r="J200" s="90"/>
      <c r="K200" s="90"/>
    </row>
    <row r="201" spans="1:11" ht="31.5">
      <c r="A201" s="90">
        <v>402</v>
      </c>
      <c r="B201" s="91" t="s">
        <v>190</v>
      </c>
      <c r="C201" s="90">
        <v>18.75</v>
      </c>
      <c r="D201" s="90">
        <v>35.13</v>
      </c>
      <c r="E201" s="90">
        <v>53.88</v>
      </c>
      <c r="G201" s="90"/>
      <c r="H201" s="91"/>
      <c r="I201" s="90"/>
      <c r="J201" s="90"/>
      <c r="K201" s="90"/>
    </row>
    <row r="202" spans="1:11" ht="31.5">
      <c r="A202" s="90">
        <v>403</v>
      </c>
      <c r="B202" s="91" t="s">
        <v>190</v>
      </c>
      <c r="C202" s="90">
        <v>12.35</v>
      </c>
      <c r="D202" s="90">
        <v>27.08</v>
      </c>
      <c r="E202" s="90">
        <v>39.43</v>
      </c>
      <c r="G202" s="90"/>
      <c r="H202" s="91"/>
      <c r="I202" s="90"/>
      <c r="J202" s="90"/>
      <c r="K202" s="90"/>
    </row>
    <row r="203" spans="1:11" ht="21">
      <c r="A203" s="90">
        <v>404</v>
      </c>
      <c r="B203" s="91" t="s">
        <v>191</v>
      </c>
      <c r="C203" s="90">
        <v>19.99</v>
      </c>
      <c r="D203" s="90">
        <v>42.37</v>
      </c>
      <c r="E203" s="90">
        <v>62.36</v>
      </c>
      <c r="G203" s="90"/>
      <c r="H203" s="91"/>
      <c r="I203" s="90"/>
      <c r="J203" s="90"/>
      <c r="K203" s="90"/>
    </row>
    <row r="204" spans="1:11" ht="21">
      <c r="A204" s="90">
        <v>405</v>
      </c>
      <c r="B204" s="91" t="s">
        <v>191</v>
      </c>
      <c r="C204" s="90">
        <v>17.44</v>
      </c>
      <c r="D204" s="90">
        <v>37.27</v>
      </c>
      <c r="E204" s="90">
        <v>54.71</v>
      </c>
      <c r="G204" s="90"/>
      <c r="H204" s="91"/>
      <c r="I204" s="90"/>
      <c r="J204" s="90"/>
      <c r="K204" s="90"/>
    </row>
    <row r="205" spans="1:11" ht="21">
      <c r="A205" s="90">
        <v>406</v>
      </c>
      <c r="B205" s="91" t="s">
        <v>191</v>
      </c>
      <c r="C205" s="90">
        <v>17.84</v>
      </c>
      <c r="D205" s="90">
        <v>38.07</v>
      </c>
      <c r="E205" s="90">
        <v>55.91</v>
      </c>
      <c r="G205" s="90"/>
      <c r="H205" s="91"/>
      <c r="I205" s="90"/>
      <c r="J205" s="90"/>
      <c r="K205" s="90"/>
    </row>
    <row r="206" spans="1:11" ht="31.5">
      <c r="A206" s="90">
        <v>407</v>
      </c>
      <c r="B206" s="91" t="s">
        <v>192</v>
      </c>
      <c r="C206" s="90">
        <v>15.13</v>
      </c>
      <c r="D206" s="90">
        <v>31.65</v>
      </c>
      <c r="E206" s="90">
        <v>46.78</v>
      </c>
      <c r="G206" s="90"/>
      <c r="H206" s="91"/>
      <c r="I206" s="90"/>
      <c r="J206" s="90"/>
      <c r="K206" s="90"/>
    </row>
    <row r="207" spans="1:11" ht="31.5">
      <c r="A207" s="90">
        <v>408</v>
      </c>
      <c r="B207" s="91" t="s">
        <v>192</v>
      </c>
      <c r="C207" s="90">
        <v>15.13</v>
      </c>
      <c r="D207" s="90">
        <v>32.65</v>
      </c>
      <c r="E207" s="90">
        <v>47.78</v>
      </c>
      <c r="G207" s="90"/>
      <c r="H207" s="91"/>
      <c r="I207" s="90"/>
      <c r="J207" s="90"/>
      <c r="K207" s="90"/>
    </row>
    <row r="208" spans="1:11" ht="31.5">
      <c r="A208" s="90">
        <v>409</v>
      </c>
      <c r="B208" s="91" t="s">
        <v>192</v>
      </c>
      <c r="C208" s="90">
        <v>12.58</v>
      </c>
      <c r="D208" s="90">
        <v>26.55</v>
      </c>
      <c r="E208" s="90">
        <v>39.13</v>
      </c>
      <c r="G208" s="90"/>
      <c r="H208" s="91"/>
      <c r="I208" s="90"/>
      <c r="J208" s="90"/>
      <c r="K208" s="90"/>
    </row>
    <row r="209" spans="1:11" ht="31.5">
      <c r="A209" s="90">
        <v>410</v>
      </c>
      <c r="B209" s="91" t="s">
        <v>192</v>
      </c>
      <c r="C209" s="90">
        <v>12.58</v>
      </c>
      <c r="D209" s="90">
        <v>27.55</v>
      </c>
      <c r="E209" s="90">
        <v>40.13</v>
      </c>
      <c r="G209" s="90"/>
      <c r="H209" s="91"/>
      <c r="I209" s="90"/>
      <c r="J209" s="90"/>
      <c r="K209" s="90"/>
    </row>
    <row r="210" spans="1:11" ht="31.5">
      <c r="A210" s="90">
        <v>411</v>
      </c>
      <c r="B210" s="91" t="s">
        <v>192</v>
      </c>
      <c r="C210" s="90">
        <v>12.98</v>
      </c>
      <c r="D210" s="90">
        <v>27.35</v>
      </c>
      <c r="E210" s="90">
        <v>40.33</v>
      </c>
      <c r="G210" s="90"/>
      <c r="H210" s="91"/>
      <c r="I210" s="90"/>
      <c r="J210" s="90"/>
      <c r="K210" s="90"/>
    </row>
    <row r="211" spans="1:11" ht="31.5">
      <c r="A211" s="90">
        <v>412</v>
      </c>
      <c r="B211" s="91" t="s">
        <v>192</v>
      </c>
      <c r="C211" s="90">
        <v>12.98</v>
      </c>
      <c r="D211" s="90">
        <v>28.35</v>
      </c>
      <c r="E211" s="90">
        <v>41.33</v>
      </c>
      <c r="G211" s="90"/>
      <c r="H211" s="91"/>
      <c r="I211" s="90"/>
      <c r="J211" s="90"/>
      <c r="K211" s="90"/>
    </row>
    <row r="212" spans="1:11" ht="31.5">
      <c r="A212" s="90">
        <v>413</v>
      </c>
      <c r="B212" s="91" t="s">
        <v>193</v>
      </c>
      <c r="C212" s="90">
        <v>14.5</v>
      </c>
      <c r="D212" s="90">
        <v>31.38</v>
      </c>
      <c r="E212" s="90">
        <v>45.88</v>
      </c>
      <c r="G212" s="90"/>
      <c r="H212" s="91"/>
      <c r="I212" s="90"/>
      <c r="J212" s="90"/>
      <c r="K212" s="90"/>
    </row>
    <row r="213" spans="1:11" ht="31.5">
      <c r="A213" s="90">
        <v>414</v>
      </c>
      <c r="B213" s="91" t="s">
        <v>193</v>
      </c>
      <c r="C213" s="90">
        <v>11.95</v>
      </c>
      <c r="D213" s="90">
        <v>26.28</v>
      </c>
      <c r="E213" s="90">
        <v>38.23</v>
      </c>
      <c r="G213" s="90"/>
      <c r="H213" s="91"/>
      <c r="I213" s="90"/>
      <c r="J213" s="90"/>
      <c r="K213" s="90"/>
    </row>
    <row r="214" spans="1:11" ht="31.5">
      <c r="A214" s="90">
        <v>415</v>
      </c>
      <c r="B214" s="91" t="s">
        <v>193</v>
      </c>
      <c r="C214" s="90">
        <v>12.35</v>
      </c>
      <c r="D214" s="90">
        <v>27.08</v>
      </c>
      <c r="E214" s="90">
        <v>39.43</v>
      </c>
      <c r="G214" s="90"/>
      <c r="H214" s="91"/>
      <c r="I214" s="90"/>
      <c r="J214" s="90"/>
      <c r="K214" s="90"/>
    </row>
    <row r="215" spans="1:11" ht="42">
      <c r="A215" s="90">
        <v>416</v>
      </c>
      <c r="B215" s="91" t="s">
        <v>194</v>
      </c>
      <c r="C215" s="90">
        <v>14.5</v>
      </c>
      <c r="D215" s="90">
        <v>30.38</v>
      </c>
      <c r="E215" s="90">
        <v>44.88</v>
      </c>
      <c r="G215" s="90"/>
      <c r="H215" s="91"/>
      <c r="I215" s="90"/>
      <c r="J215" s="90"/>
      <c r="K215" s="90"/>
    </row>
    <row r="216" spans="1:11" ht="42">
      <c r="A216" s="90">
        <v>417</v>
      </c>
      <c r="B216" s="91" t="s">
        <v>194</v>
      </c>
      <c r="C216" s="90">
        <v>14.5</v>
      </c>
      <c r="D216" s="90">
        <v>31.38</v>
      </c>
      <c r="E216" s="90">
        <v>45.88</v>
      </c>
      <c r="G216" s="90"/>
      <c r="H216" s="91"/>
      <c r="I216" s="90"/>
      <c r="J216" s="90"/>
      <c r="K216" s="90"/>
    </row>
    <row r="217" spans="1:11" ht="42">
      <c r="A217" s="90">
        <v>418</v>
      </c>
      <c r="B217" s="91" t="s">
        <v>194</v>
      </c>
      <c r="C217" s="90">
        <v>11.95</v>
      </c>
      <c r="D217" s="90">
        <v>25.28</v>
      </c>
      <c r="E217" s="90">
        <v>37.23</v>
      </c>
      <c r="G217" s="90"/>
      <c r="H217" s="91"/>
      <c r="I217" s="90"/>
      <c r="J217" s="90"/>
      <c r="K217" s="90"/>
    </row>
    <row r="218" spans="1:11" ht="42">
      <c r="A218" s="90">
        <v>419</v>
      </c>
      <c r="B218" s="91" t="s">
        <v>194</v>
      </c>
      <c r="C218" s="90">
        <v>11.95</v>
      </c>
      <c r="D218" s="90">
        <v>26.28</v>
      </c>
      <c r="E218" s="90">
        <v>38.23</v>
      </c>
      <c r="G218" s="90"/>
      <c r="H218" s="91"/>
      <c r="I218" s="90"/>
      <c r="J218" s="90"/>
      <c r="K218" s="90"/>
    </row>
    <row r="219" spans="1:11" ht="42">
      <c r="A219" s="90">
        <v>420</v>
      </c>
      <c r="B219" s="91" t="s">
        <v>194</v>
      </c>
      <c r="C219" s="90">
        <v>12.35</v>
      </c>
      <c r="D219" s="90">
        <v>26.08</v>
      </c>
      <c r="E219" s="90">
        <v>38.43</v>
      </c>
      <c r="G219" s="90"/>
      <c r="H219" s="91"/>
      <c r="I219" s="90"/>
      <c r="J219" s="90"/>
      <c r="K219" s="90"/>
    </row>
    <row r="220" spans="1:11" ht="42">
      <c r="A220" s="90">
        <v>421</v>
      </c>
      <c r="B220" s="91" t="s">
        <v>194</v>
      </c>
      <c r="C220" s="90">
        <v>12.35</v>
      </c>
      <c r="D220" s="90">
        <v>27.08</v>
      </c>
      <c r="E220" s="90">
        <v>39.43</v>
      </c>
      <c r="G220" s="90"/>
      <c r="H220" s="91"/>
      <c r="I220" s="90"/>
      <c r="J220" s="90"/>
      <c r="K220" s="90"/>
    </row>
    <row r="221" spans="1:11" ht="31.5">
      <c r="A221" s="90">
        <v>422</v>
      </c>
      <c r="B221" s="91" t="s">
        <v>195</v>
      </c>
      <c r="C221" s="90">
        <v>14.5</v>
      </c>
      <c r="D221" s="90">
        <v>30.38</v>
      </c>
      <c r="E221" s="90">
        <v>44.88</v>
      </c>
      <c r="G221" s="90"/>
      <c r="H221" s="91"/>
      <c r="I221" s="90"/>
      <c r="J221" s="90"/>
      <c r="K221" s="90"/>
    </row>
    <row r="222" spans="1:11" ht="31.5">
      <c r="A222" s="90">
        <v>423</v>
      </c>
      <c r="B222" s="91" t="s">
        <v>195</v>
      </c>
      <c r="C222" s="90">
        <v>14.5</v>
      </c>
      <c r="D222" s="90">
        <v>31.38</v>
      </c>
      <c r="E222" s="90">
        <v>45.88</v>
      </c>
      <c r="G222" s="90"/>
      <c r="H222" s="91"/>
      <c r="I222" s="90"/>
      <c r="J222" s="90"/>
      <c r="K222" s="90"/>
    </row>
    <row r="223" spans="1:11" ht="31.5">
      <c r="A223" s="90">
        <v>424</v>
      </c>
      <c r="B223" s="91" t="s">
        <v>195</v>
      </c>
      <c r="C223" s="90">
        <v>11.95</v>
      </c>
      <c r="D223" s="90">
        <v>25.28</v>
      </c>
      <c r="E223" s="90">
        <v>37.23</v>
      </c>
      <c r="G223" s="90"/>
      <c r="H223" s="91"/>
      <c r="I223" s="90"/>
      <c r="J223" s="90"/>
      <c r="K223" s="90"/>
    </row>
    <row r="224" spans="1:11" ht="31.5">
      <c r="A224" s="90">
        <v>425</v>
      </c>
      <c r="B224" s="91" t="s">
        <v>195</v>
      </c>
      <c r="C224" s="90">
        <v>11.95</v>
      </c>
      <c r="D224" s="90">
        <v>26.28</v>
      </c>
      <c r="E224" s="90">
        <v>38.23</v>
      </c>
      <c r="G224" s="90"/>
      <c r="H224" s="91"/>
      <c r="I224" s="90"/>
      <c r="J224" s="90"/>
      <c r="K224" s="90"/>
    </row>
    <row r="225" spans="1:11" ht="31.5">
      <c r="A225" s="90">
        <v>426</v>
      </c>
      <c r="B225" s="91" t="s">
        <v>195</v>
      </c>
      <c r="C225" s="90">
        <v>12.35</v>
      </c>
      <c r="D225" s="90">
        <v>26.08</v>
      </c>
      <c r="E225" s="90">
        <v>38.43</v>
      </c>
      <c r="G225" s="90"/>
      <c r="H225" s="91"/>
      <c r="I225" s="90"/>
      <c r="J225" s="90"/>
      <c r="K225" s="90"/>
    </row>
    <row r="226" spans="1:11" ht="31.5">
      <c r="A226" s="90">
        <v>427</v>
      </c>
      <c r="B226" s="91" t="s">
        <v>195</v>
      </c>
      <c r="C226" s="90">
        <v>12.35</v>
      </c>
      <c r="D226" s="90">
        <v>27.08</v>
      </c>
      <c r="E226" s="90">
        <v>39.43</v>
      </c>
      <c r="G226" s="90"/>
      <c r="H226" s="91"/>
      <c r="I226" s="90"/>
      <c r="J226" s="90"/>
      <c r="K226" s="90"/>
    </row>
    <row r="227" spans="1:11" ht="31.5">
      <c r="A227" s="90">
        <v>428</v>
      </c>
      <c r="B227" s="91" t="s">
        <v>77</v>
      </c>
      <c r="C227" s="90">
        <v>22.78</v>
      </c>
      <c r="D227" s="90">
        <v>35.13</v>
      </c>
      <c r="E227" s="90">
        <v>57.91</v>
      </c>
      <c r="G227" s="90"/>
      <c r="H227" s="91"/>
      <c r="I227" s="90"/>
      <c r="J227" s="90"/>
      <c r="K227" s="90"/>
    </row>
    <row r="228" spans="1:11" ht="31.5">
      <c r="A228" s="90">
        <v>429</v>
      </c>
      <c r="B228" s="91" t="s">
        <v>77</v>
      </c>
      <c r="C228" s="90">
        <v>20.23</v>
      </c>
      <c r="D228" s="90">
        <v>30.03</v>
      </c>
      <c r="E228" s="90">
        <v>50.26</v>
      </c>
      <c r="G228" s="90"/>
      <c r="H228" s="91"/>
      <c r="I228" s="90"/>
      <c r="J228" s="90"/>
      <c r="K228" s="90"/>
    </row>
    <row r="229" spans="1:11" ht="31.5">
      <c r="A229" s="90">
        <v>430</v>
      </c>
      <c r="B229" s="91" t="s">
        <v>77</v>
      </c>
      <c r="C229" s="90">
        <v>20.63</v>
      </c>
      <c r="D229" s="90">
        <v>30.83</v>
      </c>
      <c r="E229" s="90">
        <v>51.46</v>
      </c>
      <c r="G229" s="90"/>
      <c r="H229" s="91"/>
      <c r="I229" s="90"/>
      <c r="J229" s="90"/>
      <c r="K229" s="90"/>
    </row>
    <row r="230" spans="1:11" ht="31.5">
      <c r="A230" s="90">
        <v>431</v>
      </c>
      <c r="B230" s="91" t="s">
        <v>77</v>
      </c>
      <c r="C230" s="90">
        <v>18.53</v>
      </c>
      <c r="D230" s="90">
        <v>31.38</v>
      </c>
      <c r="E230" s="90">
        <v>49.91</v>
      </c>
      <c r="G230" s="90"/>
      <c r="H230" s="91"/>
      <c r="I230" s="90"/>
      <c r="J230" s="90"/>
      <c r="K230" s="90"/>
    </row>
    <row r="231" spans="1:11" ht="31.5">
      <c r="A231" s="90">
        <v>432</v>
      </c>
      <c r="B231" s="91" t="s">
        <v>77</v>
      </c>
      <c r="C231" s="90">
        <v>15.98</v>
      </c>
      <c r="D231" s="90">
        <v>26.28</v>
      </c>
      <c r="E231" s="90">
        <v>42.26</v>
      </c>
      <c r="G231" s="90"/>
      <c r="H231" s="91"/>
      <c r="I231" s="90"/>
      <c r="J231" s="90"/>
      <c r="K231" s="90"/>
    </row>
    <row r="232" spans="1:11" ht="31.5">
      <c r="A232" s="90">
        <v>433</v>
      </c>
      <c r="B232" s="91" t="s">
        <v>77</v>
      </c>
      <c r="C232" s="90">
        <v>16.38</v>
      </c>
      <c r="D232" s="90">
        <v>27.08</v>
      </c>
      <c r="E232" s="90">
        <v>43.46</v>
      </c>
      <c r="G232" s="90"/>
      <c r="H232" s="91"/>
      <c r="I232" s="90"/>
      <c r="J232" s="90"/>
      <c r="K232" s="90"/>
    </row>
    <row r="233" spans="1:11" ht="21">
      <c r="A233" s="90">
        <v>434</v>
      </c>
      <c r="B233" s="91" t="s">
        <v>196</v>
      </c>
      <c r="C233" s="90">
        <v>21.55</v>
      </c>
      <c r="D233" s="90">
        <v>31.51</v>
      </c>
      <c r="E233" s="90">
        <v>53.06</v>
      </c>
      <c r="G233" s="90"/>
      <c r="H233" s="91"/>
      <c r="I233" s="90"/>
      <c r="J233" s="90"/>
      <c r="K233" s="90"/>
    </row>
    <row r="234" spans="1:11" ht="21">
      <c r="A234" s="90">
        <v>435</v>
      </c>
      <c r="B234" s="91" t="s">
        <v>196</v>
      </c>
      <c r="C234" s="90">
        <v>21.55</v>
      </c>
      <c r="D234" s="90">
        <v>32.51</v>
      </c>
      <c r="E234" s="90">
        <v>54.06</v>
      </c>
      <c r="G234" s="90"/>
      <c r="H234" s="91"/>
      <c r="I234" s="90"/>
      <c r="J234" s="90"/>
      <c r="K234" s="90"/>
    </row>
    <row r="235" spans="1:11" ht="21">
      <c r="A235" s="90">
        <v>436</v>
      </c>
      <c r="B235" s="91" t="s">
        <v>196</v>
      </c>
      <c r="C235" s="90">
        <v>19</v>
      </c>
      <c r="D235" s="90">
        <v>26.41</v>
      </c>
      <c r="E235" s="90">
        <v>45.41</v>
      </c>
      <c r="G235" s="90"/>
      <c r="H235" s="91"/>
      <c r="I235" s="90"/>
      <c r="J235" s="90"/>
      <c r="K235" s="90"/>
    </row>
    <row r="236" spans="1:11" ht="21">
      <c r="A236" s="90">
        <v>437</v>
      </c>
      <c r="B236" s="91" t="s">
        <v>196</v>
      </c>
      <c r="C236" s="90">
        <v>19</v>
      </c>
      <c r="D236" s="90">
        <v>27.41</v>
      </c>
      <c r="E236" s="90">
        <v>46.41</v>
      </c>
      <c r="G236" s="90"/>
      <c r="H236" s="91"/>
      <c r="I236" s="90"/>
      <c r="J236" s="90"/>
      <c r="K236" s="90"/>
    </row>
    <row r="237" spans="1:11" ht="21">
      <c r="A237" s="90">
        <v>438</v>
      </c>
      <c r="B237" s="91" t="s">
        <v>196</v>
      </c>
      <c r="C237" s="90">
        <v>19.4</v>
      </c>
      <c r="D237" s="90">
        <v>27.21</v>
      </c>
      <c r="E237" s="90">
        <v>46.61</v>
      </c>
      <c r="G237" s="90"/>
      <c r="H237" s="91"/>
      <c r="I237" s="90"/>
      <c r="J237" s="90"/>
      <c r="K237" s="90"/>
    </row>
    <row r="238" spans="1:11" ht="21">
      <c r="A238" s="90">
        <v>439</v>
      </c>
      <c r="B238" s="91" t="s">
        <v>196</v>
      </c>
      <c r="C238" s="90">
        <v>19.4</v>
      </c>
      <c r="D238" s="90">
        <v>28.21</v>
      </c>
      <c r="E238" s="90">
        <v>47.61</v>
      </c>
      <c r="G238" s="90"/>
      <c r="H238" s="91"/>
      <c r="I238" s="90"/>
      <c r="J238" s="90"/>
      <c r="K238" s="90"/>
    </row>
    <row r="239" spans="1:11" ht="21">
      <c r="A239" s="90">
        <v>440</v>
      </c>
      <c r="B239" s="91" t="s">
        <v>196</v>
      </c>
      <c r="C239" s="90">
        <v>17.3</v>
      </c>
      <c r="D239" s="90">
        <v>27.76</v>
      </c>
      <c r="E239" s="90">
        <v>45.06</v>
      </c>
      <c r="G239" s="90"/>
      <c r="H239" s="91"/>
      <c r="I239" s="90"/>
      <c r="J239" s="90"/>
      <c r="K239" s="90"/>
    </row>
    <row r="240" spans="1:11" ht="21">
      <c r="A240" s="90">
        <v>441</v>
      </c>
      <c r="B240" s="91" t="s">
        <v>196</v>
      </c>
      <c r="C240" s="90">
        <v>17.3</v>
      </c>
      <c r="D240" s="90">
        <v>28.76</v>
      </c>
      <c r="E240" s="90">
        <v>46.06</v>
      </c>
      <c r="G240" s="90"/>
      <c r="H240" s="91"/>
      <c r="I240" s="90"/>
      <c r="J240" s="90"/>
      <c r="K240" s="90"/>
    </row>
    <row r="241" spans="1:11" ht="21">
      <c r="A241" s="90">
        <v>442</v>
      </c>
      <c r="B241" s="91" t="s">
        <v>196</v>
      </c>
      <c r="C241" s="90">
        <v>14.75</v>
      </c>
      <c r="D241" s="90">
        <v>22.66</v>
      </c>
      <c r="E241" s="90">
        <v>37.41</v>
      </c>
      <c r="G241" s="90"/>
      <c r="H241" s="91"/>
      <c r="I241" s="90"/>
      <c r="J241" s="90"/>
      <c r="K241" s="90"/>
    </row>
    <row r="242" spans="1:11" ht="21">
      <c r="A242" s="90">
        <v>443</v>
      </c>
      <c r="B242" s="91" t="s">
        <v>196</v>
      </c>
      <c r="C242" s="90">
        <v>14.75</v>
      </c>
      <c r="D242" s="90">
        <v>23.66</v>
      </c>
      <c r="E242" s="90">
        <v>38.41</v>
      </c>
      <c r="G242" s="90"/>
      <c r="H242" s="91"/>
      <c r="I242" s="90"/>
      <c r="J242" s="90"/>
      <c r="K242" s="90"/>
    </row>
    <row r="243" spans="1:11" ht="21">
      <c r="A243" s="90">
        <v>444</v>
      </c>
      <c r="B243" s="91" t="s">
        <v>196</v>
      </c>
      <c r="C243" s="90">
        <v>15.15</v>
      </c>
      <c r="D243" s="90">
        <v>23.46</v>
      </c>
      <c r="E243" s="90">
        <v>38.61</v>
      </c>
      <c r="G243" s="90"/>
      <c r="H243" s="91"/>
      <c r="I243" s="90"/>
      <c r="J243" s="90"/>
      <c r="K243" s="90"/>
    </row>
    <row r="244" spans="1:11" ht="21">
      <c r="A244" s="90">
        <v>445</v>
      </c>
      <c r="B244" s="91" t="s">
        <v>196</v>
      </c>
      <c r="C244" s="90">
        <v>15.15</v>
      </c>
      <c r="D244" s="90">
        <v>24.46</v>
      </c>
      <c r="E244" s="90">
        <v>39.61</v>
      </c>
      <c r="G244" s="90"/>
      <c r="H244" s="91"/>
      <c r="I244" s="90"/>
      <c r="J244" s="90"/>
      <c r="K244" s="90"/>
    </row>
    <row r="245" spans="1:11" ht="31.5">
      <c r="A245" s="90">
        <v>446</v>
      </c>
      <c r="B245" s="91" t="s">
        <v>78</v>
      </c>
      <c r="C245" s="90">
        <v>21</v>
      </c>
      <c r="D245" s="90">
        <v>33.06</v>
      </c>
      <c r="E245" s="90">
        <v>54.06</v>
      </c>
      <c r="G245" s="90"/>
      <c r="H245" s="91"/>
      <c r="I245" s="90"/>
      <c r="J245" s="90"/>
      <c r="K245" s="90"/>
    </row>
    <row r="246" spans="1:11" ht="31.5">
      <c r="A246" s="90">
        <v>447</v>
      </c>
      <c r="B246" s="91" t="s">
        <v>78</v>
      </c>
      <c r="C246" s="90">
        <v>18.45</v>
      </c>
      <c r="D246" s="90">
        <v>27.96</v>
      </c>
      <c r="E246" s="90">
        <v>46.41</v>
      </c>
      <c r="G246" s="90"/>
      <c r="H246" s="91"/>
      <c r="I246" s="90"/>
      <c r="J246" s="90"/>
      <c r="K246" s="90"/>
    </row>
    <row r="247" spans="1:11" ht="31.5">
      <c r="A247" s="90">
        <v>448</v>
      </c>
      <c r="B247" s="91" t="s">
        <v>78</v>
      </c>
      <c r="C247" s="90">
        <v>18.85</v>
      </c>
      <c r="D247" s="90">
        <v>28.76</v>
      </c>
      <c r="E247" s="90">
        <v>47.61</v>
      </c>
      <c r="G247" s="90"/>
      <c r="H247" s="91"/>
      <c r="I247" s="90"/>
      <c r="J247" s="90"/>
      <c r="K247" s="90"/>
    </row>
    <row r="248" spans="1:11" ht="31.5">
      <c r="A248" s="90">
        <v>449</v>
      </c>
      <c r="B248" s="91" t="s">
        <v>78</v>
      </c>
      <c r="C248" s="90">
        <v>18</v>
      </c>
      <c r="D248" s="90">
        <v>30.06</v>
      </c>
      <c r="E248" s="90">
        <v>48.06</v>
      </c>
      <c r="G248" s="90"/>
      <c r="H248" s="91"/>
      <c r="I248" s="90"/>
      <c r="J248" s="90"/>
      <c r="K248" s="90"/>
    </row>
    <row r="249" spans="1:11" ht="31.5">
      <c r="A249" s="90">
        <v>450</v>
      </c>
      <c r="B249" s="91" t="s">
        <v>78</v>
      </c>
      <c r="C249" s="90">
        <v>15.85</v>
      </c>
      <c r="D249" s="90">
        <v>25.76</v>
      </c>
      <c r="E249" s="90">
        <v>41.61</v>
      </c>
      <c r="G249" s="90"/>
      <c r="H249" s="91"/>
      <c r="I249" s="90"/>
      <c r="J249" s="90"/>
      <c r="K249" s="90"/>
    </row>
    <row r="250" spans="1:11" ht="31.5">
      <c r="A250" s="90">
        <v>451</v>
      </c>
      <c r="B250" s="91" t="s">
        <v>79</v>
      </c>
      <c r="C250" s="90">
        <v>15.55</v>
      </c>
      <c r="D250" s="90">
        <v>28.16</v>
      </c>
      <c r="E250" s="90">
        <v>43.71</v>
      </c>
      <c r="G250" s="90"/>
      <c r="H250" s="91"/>
      <c r="I250" s="90"/>
      <c r="J250" s="90"/>
      <c r="K250" s="90"/>
    </row>
    <row r="251" spans="1:11" ht="31.5">
      <c r="A251" s="90">
        <v>452</v>
      </c>
      <c r="B251" s="91" t="s">
        <v>79</v>
      </c>
      <c r="C251" s="90">
        <v>17.92</v>
      </c>
      <c r="D251" s="90">
        <v>29.83</v>
      </c>
      <c r="E251" s="90">
        <v>47.75</v>
      </c>
      <c r="G251" s="90"/>
      <c r="H251" s="91"/>
      <c r="I251" s="90"/>
      <c r="J251" s="90"/>
      <c r="K251" s="90"/>
    </row>
    <row r="252" spans="1:11" ht="31.5">
      <c r="A252" s="90">
        <v>453</v>
      </c>
      <c r="B252" s="91" t="s">
        <v>79</v>
      </c>
      <c r="C252" s="90">
        <v>17.92</v>
      </c>
      <c r="D252" s="90">
        <v>30.83</v>
      </c>
      <c r="E252" s="90">
        <v>48.75</v>
      </c>
      <c r="G252" s="90"/>
      <c r="H252" s="91"/>
      <c r="I252" s="90"/>
      <c r="J252" s="90"/>
      <c r="K252" s="90"/>
    </row>
    <row r="253" spans="1:11" ht="31.5">
      <c r="A253" s="90">
        <v>454</v>
      </c>
      <c r="B253" s="91" t="s">
        <v>79</v>
      </c>
      <c r="C253" s="90">
        <v>17.7</v>
      </c>
      <c r="D253" s="90">
        <v>32.46</v>
      </c>
      <c r="E253" s="90">
        <v>50.16</v>
      </c>
      <c r="G253" s="90"/>
      <c r="H253" s="91"/>
      <c r="I253" s="90"/>
      <c r="J253" s="90"/>
      <c r="K253" s="90"/>
    </row>
    <row r="254" spans="1:11" ht="31.5">
      <c r="A254" s="90">
        <v>455</v>
      </c>
      <c r="B254" s="91" t="s">
        <v>79</v>
      </c>
      <c r="C254" s="90">
        <v>21.7</v>
      </c>
      <c r="D254" s="90">
        <v>36.46</v>
      </c>
      <c r="E254" s="90">
        <v>58.16</v>
      </c>
      <c r="G254" s="90"/>
      <c r="H254" s="91"/>
      <c r="I254" s="90"/>
      <c r="J254" s="90"/>
      <c r="K254" s="90"/>
    </row>
    <row r="255" spans="1:11" ht="31.5">
      <c r="A255" s="90">
        <v>456</v>
      </c>
      <c r="B255" s="91" t="s">
        <v>79</v>
      </c>
      <c r="C255" s="90">
        <v>21.7</v>
      </c>
      <c r="D255" s="90">
        <v>37.46</v>
      </c>
      <c r="E255" s="90">
        <v>59.16</v>
      </c>
      <c r="G255" s="90"/>
      <c r="H255" s="91"/>
      <c r="I255" s="90"/>
      <c r="J255" s="90"/>
      <c r="K255" s="90"/>
    </row>
    <row r="256" spans="1:11" ht="31.5">
      <c r="A256" s="90">
        <v>457</v>
      </c>
      <c r="B256" s="91" t="s">
        <v>79</v>
      </c>
      <c r="C256" s="90">
        <v>19.15</v>
      </c>
      <c r="D256" s="90">
        <v>31.36</v>
      </c>
      <c r="E256" s="90">
        <v>50.51</v>
      </c>
      <c r="G256" s="90"/>
      <c r="H256" s="91"/>
      <c r="I256" s="90"/>
      <c r="J256" s="90"/>
      <c r="K256" s="90"/>
    </row>
    <row r="257" spans="1:11" ht="31.5">
      <c r="A257" s="90">
        <v>458</v>
      </c>
      <c r="B257" s="91" t="s">
        <v>79</v>
      </c>
      <c r="C257" s="90">
        <v>19.15</v>
      </c>
      <c r="D257" s="90">
        <v>32.36</v>
      </c>
      <c r="E257" s="90">
        <v>51.51</v>
      </c>
      <c r="G257" s="90"/>
      <c r="H257" s="91"/>
      <c r="I257" s="90"/>
      <c r="J257" s="90"/>
      <c r="K257" s="90"/>
    </row>
    <row r="258" spans="1:11" ht="31.5">
      <c r="A258" s="90">
        <v>459</v>
      </c>
      <c r="B258" s="91" t="s">
        <v>79</v>
      </c>
      <c r="C258" s="90">
        <v>19.55</v>
      </c>
      <c r="D258" s="90">
        <v>32.16</v>
      </c>
      <c r="E258" s="90">
        <v>51.71</v>
      </c>
      <c r="G258" s="90"/>
      <c r="H258" s="91"/>
      <c r="I258" s="90"/>
      <c r="J258" s="90"/>
      <c r="K258" s="90"/>
    </row>
    <row r="259" spans="1:11" ht="31.5">
      <c r="A259" s="90">
        <v>460</v>
      </c>
      <c r="B259" s="91" t="s">
        <v>79</v>
      </c>
      <c r="C259" s="90">
        <v>19.55</v>
      </c>
      <c r="D259" s="90">
        <v>33.16</v>
      </c>
      <c r="E259" s="90">
        <v>52.71</v>
      </c>
      <c r="G259" s="90"/>
      <c r="H259" s="91"/>
      <c r="I259" s="90"/>
      <c r="J259" s="90"/>
      <c r="K259" s="90"/>
    </row>
    <row r="260" spans="1:11" ht="52.5">
      <c r="A260" s="90">
        <v>461</v>
      </c>
      <c r="B260" s="91" t="s">
        <v>80</v>
      </c>
      <c r="C260" s="90">
        <v>19.45</v>
      </c>
      <c r="D260" s="90">
        <v>30.21</v>
      </c>
      <c r="E260" s="90">
        <v>49.66</v>
      </c>
      <c r="G260" s="90"/>
      <c r="H260" s="91"/>
      <c r="I260" s="90"/>
      <c r="J260" s="90"/>
      <c r="K260" s="90"/>
    </row>
    <row r="261" spans="1:11" ht="52.5">
      <c r="A261" s="90">
        <v>462</v>
      </c>
      <c r="B261" s="91" t="s">
        <v>80</v>
      </c>
      <c r="C261" s="90">
        <v>16.9</v>
      </c>
      <c r="D261" s="90">
        <v>25.11</v>
      </c>
      <c r="E261" s="90">
        <v>42.01</v>
      </c>
      <c r="G261" s="90"/>
      <c r="H261" s="91"/>
      <c r="I261" s="90"/>
      <c r="J261" s="90"/>
      <c r="K261" s="90"/>
    </row>
    <row r="262" spans="1:11" ht="52.5">
      <c r="A262" s="90">
        <v>463</v>
      </c>
      <c r="B262" s="91" t="s">
        <v>80</v>
      </c>
      <c r="C262" s="90">
        <v>17.3</v>
      </c>
      <c r="D262" s="90">
        <v>25.91</v>
      </c>
      <c r="E262" s="90">
        <v>43.21</v>
      </c>
      <c r="G262" s="90"/>
      <c r="H262" s="91"/>
      <c r="I262" s="90"/>
      <c r="J262" s="90"/>
      <c r="K262" s="90"/>
    </row>
    <row r="263" spans="1:11" ht="52.5">
      <c r="A263" s="90">
        <v>464</v>
      </c>
      <c r="B263" s="91" t="s">
        <v>197</v>
      </c>
      <c r="C263" s="90">
        <v>19.5</v>
      </c>
      <c r="D263" s="90">
        <v>35.06</v>
      </c>
      <c r="E263" s="90">
        <v>54.56</v>
      </c>
      <c r="G263" s="90"/>
      <c r="H263" s="91"/>
      <c r="I263" s="90"/>
      <c r="J263" s="90"/>
      <c r="K263" s="90"/>
    </row>
    <row r="264" spans="1:11" ht="52.5">
      <c r="A264" s="90">
        <v>465</v>
      </c>
      <c r="B264" s="91" t="s">
        <v>197</v>
      </c>
      <c r="C264" s="90">
        <v>19.5</v>
      </c>
      <c r="D264" s="90">
        <v>36.06</v>
      </c>
      <c r="E264" s="90">
        <v>55.56</v>
      </c>
      <c r="G264" s="90"/>
      <c r="H264" s="91"/>
      <c r="I264" s="90"/>
      <c r="J264" s="90"/>
      <c r="K264" s="90"/>
    </row>
    <row r="265" spans="1:11" ht="52.5">
      <c r="A265" s="90">
        <v>466</v>
      </c>
      <c r="B265" s="91" t="s">
        <v>197</v>
      </c>
      <c r="C265" s="90">
        <v>16.95</v>
      </c>
      <c r="D265" s="90">
        <v>29.96</v>
      </c>
      <c r="E265" s="90">
        <v>46.91</v>
      </c>
      <c r="G265" s="90"/>
      <c r="H265" s="91"/>
      <c r="I265" s="90"/>
      <c r="J265" s="90"/>
      <c r="K265" s="90"/>
    </row>
    <row r="266" spans="1:11" ht="52.5">
      <c r="A266" s="90">
        <v>467</v>
      </c>
      <c r="B266" s="91" t="s">
        <v>197</v>
      </c>
      <c r="C266" s="90">
        <v>16.95</v>
      </c>
      <c r="D266" s="90">
        <v>30.96</v>
      </c>
      <c r="E266" s="90">
        <v>47.91</v>
      </c>
      <c r="G266" s="90"/>
      <c r="H266" s="91"/>
      <c r="I266" s="90"/>
      <c r="J266" s="90"/>
      <c r="K266" s="90"/>
    </row>
    <row r="267" spans="1:11" ht="52.5">
      <c r="A267" s="90">
        <v>468</v>
      </c>
      <c r="B267" s="91" t="s">
        <v>197</v>
      </c>
      <c r="C267" s="90">
        <v>17.35</v>
      </c>
      <c r="D267" s="90">
        <v>30.76</v>
      </c>
      <c r="E267" s="90">
        <v>48.11</v>
      </c>
      <c r="G267" s="90"/>
      <c r="H267" s="91"/>
      <c r="I267" s="90"/>
      <c r="J267" s="90"/>
      <c r="K267" s="90"/>
    </row>
    <row r="268" spans="1:11" ht="52.5">
      <c r="A268" s="90">
        <v>469</v>
      </c>
      <c r="B268" s="91" t="s">
        <v>197</v>
      </c>
      <c r="C268" s="90">
        <v>17.35</v>
      </c>
      <c r="D268" s="90">
        <v>31.76</v>
      </c>
      <c r="E268" s="90">
        <v>49.11</v>
      </c>
      <c r="G268" s="90"/>
      <c r="H268" s="91"/>
      <c r="I268" s="90"/>
      <c r="J268" s="90"/>
      <c r="K268" s="90"/>
    </row>
    <row r="269" spans="1:11" ht="52.5">
      <c r="A269" s="90">
        <v>470</v>
      </c>
      <c r="B269" s="91" t="s">
        <v>197</v>
      </c>
      <c r="C269" s="90">
        <v>15.72</v>
      </c>
      <c r="D269" s="90">
        <v>28.43</v>
      </c>
      <c r="E269" s="90">
        <v>44.15</v>
      </c>
      <c r="G269" s="90"/>
      <c r="H269" s="91"/>
      <c r="I269" s="90"/>
      <c r="J269" s="90"/>
      <c r="K269" s="90"/>
    </row>
    <row r="270" spans="1:11" ht="52.5">
      <c r="A270" s="90">
        <v>471</v>
      </c>
      <c r="B270" s="91" t="s">
        <v>197</v>
      </c>
      <c r="C270" s="90">
        <v>8.18</v>
      </c>
      <c r="D270" s="90">
        <v>13.43</v>
      </c>
      <c r="E270" s="90">
        <v>21.61</v>
      </c>
      <c r="G270" s="90"/>
      <c r="H270" s="91"/>
      <c r="I270" s="90"/>
      <c r="J270" s="90"/>
      <c r="K270" s="90"/>
    </row>
    <row r="271" spans="1:11" ht="52.5">
      <c r="A271" s="90">
        <v>472</v>
      </c>
      <c r="B271" s="91" t="s">
        <v>197</v>
      </c>
      <c r="C271" s="90">
        <v>13.35</v>
      </c>
      <c r="D271" s="90">
        <v>26.76</v>
      </c>
      <c r="E271" s="90">
        <v>40.11</v>
      </c>
      <c r="G271" s="90"/>
      <c r="H271" s="91"/>
      <c r="I271" s="90"/>
      <c r="J271" s="90"/>
      <c r="K271" s="90"/>
    </row>
    <row r="272" spans="1:11" ht="12.75">
      <c r="A272" s="90">
        <v>473</v>
      </c>
      <c r="B272" s="91" t="s">
        <v>198</v>
      </c>
      <c r="C272" s="90">
        <v>15.5</v>
      </c>
      <c r="D272" s="90">
        <v>31.06</v>
      </c>
      <c r="E272" s="90">
        <v>46.56</v>
      </c>
      <c r="G272" s="90"/>
      <c r="H272" s="91"/>
      <c r="I272" s="90"/>
      <c r="J272" s="90"/>
      <c r="K272" s="90"/>
    </row>
    <row r="273" spans="1:11" ht="12.75">
      <c r="A273" s="90">
        <v>474</v>
      </c>
      <c r="B273" s="91" t="s">
        <v>198</v>
      </c>
      <c r="C273" s="90">
        <v>15.2</v>
      </c>
      <c r="D273" s="90">
        <v>26.46</v>
      </c>
      <c r="E273" s="90">
        <v>41.66</v>
      </c>
      <c r="G273" s="90"/>
      <c r="H273" s="91"/>
      <c r="I273" s="90"/>
      <c r="J273" s="90"/>
      <c r="K273" s="90"/>
    </row>
    <row r="274" spans="1:11" ht="12.75">
      <c r="A274" s="90">
        <v>475</v>
      </c>
      <c r="B274" s="91" t="s">
        <v>198</v>
      </c>
      <c r="C274" s="90">
        <v>15.2</v>
      </c>
      <c r="D274" s="90">
        <v>27.46</v>
      </c>
      <c r="E274" s="90">
        <v>42.66</v>
      </c>
      <c r="G274" s="90"/>
      <c r="H274" s="91"/>
      <c r="I274" s="90"/>
      <c r="J274" s="90"/>
      <c r="K274" s="90"/>
    </row>
    <row r="275" spans="1:11" ht="12.75">
      <c r="A275" s="90">
        <v>476</v>
      </c>
      <c r="B275" s="91" t="s">
        <v>198</v>
      </c>
      <c r="C275" s="90">
        <v>12.65</v>
      </c>
      <c r="D275" s="90">
        <v>21.36</v>
      </c>
      <c r="E275" s="90">
        <v>34.01</v>
      </c>
      <c r="G275" s="90"/>
      <c r="H275" s="91"/>
      <c r="I275" s="90"/>
      <c r="J275" s="90"/>
      <c r="K275" s="90"/>
    </row>
    <row r="276" spans="1:11" ht="12.75">
      <c r="A276" s="90">
        <v>477</v>
      </c>
      <c r="B276" s="91" t="s">
        <v>198</v>
      </c>
      <c r="C276" s="90">
        <v>12.65</v>
      </c>
      <c r="D276" s="90">
        <v>22.36</v>
      </c>
      <c r="E276" s="90">
        <v>35.01</v>
      </c>
      <c r="G276" s="90"/>
      <c r="H276" s="91"/>
      <c r="I276" s="90"/>
      <c r="J276" s="90"/>
      <c r="K276" s="90"/>
    </row>
    <row r="277" spans="1:11" ht="12.75">
      <c r="A277" s="90">
        <v>478</v>
      </c>
      <c r="B277" s="91" t="s">
        <v>198</v>
      </c>
      <c r="C277" s="90">
        <v>13.05</v>
      </c>
      <c r="D277" s="90">
        <v>22.16</v>
      </c>
      <c r="E277" s="90">
        <v>35.21</v>
      </c>
      <c r="G277" s="90"/>
      <c r="H277" s="91"/>
      <c r="I277" s="90"/>
      <c r="J277" s="90"/>
      <c r="K277" s="90"/>
    </row>
    <row r="278" spans="1:11" ht="12.75">
      <c r="A278" s="90">
        <v>479</v>
      </c>
      <c r="B278" s="91" t="s">
        <v>198</v>
      </c>
      <c r="C278" s="90">
        <v>13.05</v>
      </c>
      <c r="D278" s="90">
        <v>23.16</v>
      </c>
      <c r="E278" s="90">
        <v>36.21</v>
      </c>
      <c r="G278" s="90"/>
      <c r="H278" s="91"/>
      <c r="I278" s="90"/>
      <c r="J278" s="90"/>
      <c r="K278" s="90"/>
    </row>
    <row r="279" spans="1:11" ht="12.75">
      <c r="A279" s="90">
        <v>480</v>
      </c>
      <c r="B279" s="91" t="s">
        <v>198</v>
      </c>
      <c r="C279" s="90">
        <v>19.45</v>
      </c>
      <c r="D279" s="90">
        <v>30.21</v>
      </c>
      <c r="E279" s="90">
        <v>49.66</v>
      </c>
      <c r="G279" s="90"/>
      <c r="H279" s="91"/>
      <c r="I279" s="90"/>
      <c r="J279" s="90"/>
      <c r="K279" s="90"/>
    </row>
    <row r="280" spans="1:11" ht="12.75">
      <c r="A280" s="90">
        <v>481</v>
      </c>
      <c r="B280" s="91" t="s">
        <v>198</v>
      </c>
      <c r="C280" s="90">
        <v>19.45</v>
      </c>
      <c r="D280" s="90">
        <v>31.21</v>
      </c>
      <c r="E280" s="90">
        <v>50.66</v>
      </c>
      <c r="G280" s="90"/>
      <c r="H280" s="91"/>
      <c r="I280" s="90"/>
      <c r="J280" s="90"/>
      <c r="K280" s="90"/>
    </row>
    <row r="281" spans="1:11" ht="12.75">
      <c r="A281" s="90">
        <v>482</v>
      </c>
      <c r="B281" s="91" t="s">
        <v>198</v>
      </c>
      <c r="C281" s="90">
        <v>16.9</v>
      </c>
      <c r="D281" s="90">
        <v>25.11</v>
      </c>
      <c r="E281" s="90">
        <v>42.01</v>
      </c>
      <c r="G281" s="90"/>
      <c r="H281" s="91"/>
      <c r="I281" s="90"/>
      <c r="J281" s="90"/>
      <c r="K281" s="90"/>
    </row>
    <row r="282" spans="1:11" ht="12.75">
      <c r="A282" s="90">
        <v>483</v>
      </c>
      <c r="B282" s="91" t="s">
        <v>198</v>
      </c>
      <c r="C282" s="90">
        <v>16.9</v>
      </c>
      <c r="D282" s="90">
        <v>26.11</v>
      </c>
      <c r="E282" s="90">
        <v>43.01</v>
      </c>
      <c r="G282" s="90"/>
      <c r="H282" s="91"/>
      <c r="I282" s="90"/>
      <c r="J282" s="90"/>
      <c r="K282" s="90"/>
    </row>
    <row r="283" spans="1:11" ht="12.75">
      <c r="A283" s="90">
        <v>484</v>
      </c>
      <c r="B283" s="91" t="s">
        <v>198</v>
      </c>
      <c r="C283" s="90">
        <v>17.3</v>
      </c>
      <c r="D283" s="90">
        <v>25.91</v>
      </c>
      <c r="E283" s="90">
        <v>43.21</v>
      </c>
      <c r="G283" s="90"/>
      <c r="H283" s="91"/>
      <c r="I283" s="90"/>
      <c r="J283" s="90"/>
      <c r="K283" s="90"/>
    </row>
    <row r="284" spans="1:11" ht="12.75">
      <c r="A284" s="90">
        <v>485</v>
      </c>
      <c r="B284" s="91" t="s">
        <v>198</v>
      </c>
      <c r="C284" s="90">
        <v>17.3</v>
      </c>
      <c r="D284" s="90">
        <v>26.91</v>
      </c>
      <c r="E284" s="90">
        <v>44.21</v>
      </c>
      <c r="G284" s="90"/>
      <c r="H284" s="91"/>
      <c r="I284" s="90"/>
      <c r="J284" s="90"/>
      <c r="K284" s="90"/>
    </row>
    <row r="285" spans="1:11" ht="12.75">
      <c r="A285" s="90">
        <v>486</v>
      </c>
      <c r="B285" s="91" t="s">
        <v>198</v>
      </c>
      <c r="C285" s="90">
        <v>8.43</v>
      </c>
      <c r="D285" s="90">
        <v>11.18</v>
      </c>
      <c r="E285" s="90">
        <v>19.61</v>
      </c>
      <c r="G285" s="90"/>
      <c r="H285" s="91"/>
      <c r="I285" s="90"/>
      <c r="J285" s="90"/>
      <c r="K285" s="90"/>
    </row>
    <row r="286" spans="1:11" ht="12.75">
      <c r="A286" s="90">
        <v>487</v>
      </c>
      <c r="B286" s="91" t="s">
        <v>198</v>
      </c>
      <c r="C286" s="90">
        <v>8.43</v>
      </c>
      <c r="D286" s="90">
        <v>12.18</v>
      </c>
      <c r="E286" s="90">
        <v>20.61</v>
      </c>
      <c r="G286" s="90"/>
      <c r="H286" s="91"/>
      <c r="I286" s="90"/>
      <c r="J286" s="90"/>
      <c r="K286" s="90"/>
    </row>
    <row r="287" spans="1:11" ht="21">
      <c r="A287" s="90">
        <v>488</v>
      </c>
      <c r="B287" s="91" t="s">
        <v>81</v>
      </c>
      <c r="C287" s="90">
        <v>17.77</v>
      </c>
      <c r="D287" s="90">
        <v>24.88</v>
      </c>
      <c r="E287" s="90">
        <v>42.65</v>
      </c>
      <c r="G287" s="90"/>
      <c r="H287" s="91"/>
      <c r="I287" s="90"/>
      <c r="J287" s="90"/>
      <c r="K287" s="90"/>
    </row>
    <row r="288" spans="1:11" ht="21">
      <c r="A288" s="90">
        <v>489</v>
      </c>
      <c r="B288" s="91" t="s">
        <v>81</v>
      </c>
      <c r="C288" s="90">
        <v>17.77</v>
      </c>
      <c r="D288" s="90">
        <v>25.88</v>
      </c>
      <c r="E288" s="90">
        <v>43.65</v>
      </c>
      <c r="G288" s="90"/>
      <c r="H288" s="91"/>
      <c r="I288" s="90"/>
      <c r="J288" s="90"/>
      <c r="K288" s="90"/>
    </row>
    <row r="289" spans="1:11" ht="21">
      <c r="A289" s="90">
        <v>490</v>
      </c>
      <c r="B289" s="91" t="s">
        <v>199</v>
      </c>
      <c r="C289" s="90">
        <v>10.72</v>
      </c>
      <c r="D289" s="90">
        <v>24.75</v>
      </c>
      <c r="E289" s="90">
        <v>35.47</v>
      </c>
      <c r="G289" s="90"/>
      <c r="H289" s="91"/>
      <c r="I289" s="90"/>
      <c r="J289" s="90"/>
      <c r="K289" s="90"/>
    </row>
    <row r="290" spans="1:11" ht="21">
      <c r="A290" s="90">
        <v>491</v>
      </c>
      <c r="B290" s="91" t="s">
        <v>200</v>
      </c>
      <c r="C290" s="90">
        <v>16.21</v>
      </c>
      <c r="D290" s="90">
        <v>35.74</v>
      </c>
      <c r="E290" s="90">
        <v>51.95</v>
      </c>
      <c r="G290" s="90"/>
      <c r="H290" s="91"/>
      <c r="I290" s="90"/>
      <c r="J290" s="90"/>
      <c r="K290" s="90"/>
    </row>
    <row r="291" spans="1:11" ht="21">
      <c r="A291" s="90">
        <v>492</v>
      </c>
      <c r="B291" s="91" t="s">
        <v>201</v>
      </c>
      <c r="C291" s="90">
        <v>11.35</v>
      </c>
      <c r="D291" s="90">
        <v>25.02</v>
      </c>
      <c r="E291" s="90">
        <v>36.37</v>
      </c>
      <c r="G291" s="90"/>
      <c r="H291" s="91"/>
      <c r="I291" s="90"/>
      <c r="J291" s="90"/>
      <c r="K291" s="90"/>
    </row>
    <row r="292" spans="1:11" ht="21">
      <c r="A292" s="90">
        <v>493</v>
      </c>
      <c r="B292" s="91" t="s">
        <v>201</v>
      </c>
      <c r="C292" s="90">
        <v>11.35</v>
      </c>
      <c r="D292" s="90">
        <v>26.02</v>
      </c>
      <c r="E292" s="90">
        <v>37.37</v>
      </c>
      <c r="G292" s="90"/>
      <c r="H292" s="91"/>
      <c r="I292" s="90"/>
      <c r="J292" s="90"/>
      <c r="K292" s="90"/>
    </row>
    <row r="293" spans="1:11" ht="42">
      <c r="A293" s="90">
        <v>494</v>
      </c>
      <c r="B293" s="91" t="s">
        <v>202</v>
      </c>
      <c r="C293" s="90">
        <v>11.42</v>
      </c>
      <c r="D293" s="90">
        <v>19.83</v>
      </c>
      <c r="E293" s="90">
        <v>31.25</v>
      </c>
      <c r="G293" s="90"/>
      <c r="H293" s="91"/>
      <c r="I293" s="90"/>
      <c r="J293" s="90"/>
      <c r="K293" s="90"/>
    </row>
    <row r="294" spans="1:11" ht="42">
      <c r="A294" s="90">
        <v>495</v>
      </c>
      <c r="B294" s="91" t="s">
        <v>202</v>
      </c>
      <c r="C294" s="90">
        <v>11.42</v>
      </c>
      <c r="D294" s="90">
        <v>20.83</v>
      </c>
      <c r="E294" s="90">
        <v>32.25</v>
      </c>
      <c r="G294" s="90"/>
      <c r="H294" s="91"/>
      <c r="I294" s="90"/>
      <c r="J294" s="90"/>
      <c r="K294" s="90"/>
    </row>
    <row r="295" spans="1:11" ht="63">
      <c r="A295" s="90">
        <v>496</v>
      </c>
      <c r="B295" s="91" t="s">
        <v>203</v>
      </c>
      <c r="C295" s="90">
        <v>10.97</v>
      </c>
      <c r="D295" s="90">
        <v>17.03</v>
      </c>
      <c r="E295" s="90">
        <v>28</v>
      </c>
      <c r="G295" s="90"/>
      <c r="H295" s="91"/>
      <c r="I295" s="90"/>
      <c r="J295" s="90"/>
      <c r="K295" s="90"/>
    </row>
    <row r="296" spans="1:11" ht="12.75">
      <c r="A296" s="90">
        <v>501</v>
      </c>
      <c r="B296" s="91" t="s">
        <v>204</v>
      </c>
      <c r="C296" s="90">
        <v>3.55</v>
      </c>
      <c r="D296" s="90">
        <v>6.85</v>
      </c>
      <c r="E296" s="90">
        <v>10.4</v>
      </c>
      <c r="G296" s="90"/>
      <c r="H296" s="91"/>
      <c r="I296" s="90"/>
      <c r="J296" s="90"/>
      <c r="K296" s="90"/>
    </row>
    <row r="297" spans="1:11" ht="12.75">
      <c r="A297" s="90">
        <v>502</v>
      </c>
      <c r="B297" s="91" t="s">
        <v>82</v>
      </c>
      <c r="C297" s="90">
        <v>6.55</v>
      </c>
      <c r="D297" s="90">
        <v>9.85</v>
      </c>
      <c r="E297" s="90">
        <v>16.4</v>
      </c>
      <c r="G297" s="90"/>
      <c r="H297" s="91"/>
      <c r="I297" s="90"/>
      <c r="J297" s="90"/>
      <c r="K297" s="90"/>
    </row>
    <row r="298" spans="1:11" ht="12.75">
      <c r="A298" s="90">
        <v>503</v>
      </c>
      <c r="B298" s="91" t="s">
        <v>83</v>
      </c>
      <c r="C298" s="90">
        <v>1.4</v>
      </c>
      <c r="D298" s="90">
        <v>1.55</v>
      </c>
      <c r="E298" s="90">
        <v>2.95</v>
      </c>
      <c r="G298" s="90"/>
      <c r="H298" s="91"/>
      <c r="I298" s="90"/>
      <c r="J298" s="90"/>
      <c r="K298" s="90"/>
    </row>
    <row r="299" spans="1:11" ht="12.75">
      <c r="A299" s="90">
        <v>504</v>
      </c>
      <c r="B299" s="91" t="s">
        <v>84</v>
      </c>
      <c r="C299" s="90">
        <v>4.4</v>
      </c>
      <c r="D299" s="90">
        <v>4.55</v>
      </c>
      <c r="E299" s="90">
        <v>8.95</v>
      </c>
      <c r="G299" s="90"/>
      <c r="H299" s="91"/>
      <c r="I299" s="90"/>
      <c r="J299" s="90"/>
      <c r="K299" s="90"/>
    </row>
    <row r="300" spans="1:11" ht="12.75">
      <c r="A300" s="90">
        <v>505</v>
      </c>
      <c r="B300" s="91" t="s">
        <v>85</v>
      </c>
      <c r="C300" s="90">
        <v>1</v>
      </c>
      <c r="D300" s="90">
        <v>1.75</v>
      </c>
      <c r="E300" s="90">
        <v>2.75</v>
      </c>
      <c r="G300" s="90"/>
      <c r="H300" s="91"/>
      <c r="I300" s="90"/>
      <c r="J300" s="90"/>
      <c r="K300" s="90"/>
    </row>
    <row r="301" spans="1:11" ht="12.75">
      <c r="A301" s="90">
        <v>506</v>
      </c>
      <c r="B301" s="91" t="s">
        <v>86</v>
      </c>
      <c r="C301" s="90">
        <v>9.67</v>
      </c>
      <c r="D301" s="90">
        <v>28.33</v>
      </c>
      <c r="E301" s="90">
        <v>38</v>
      </c>
      <c r="G301" s="90"/>
      <c r="H301" s="91"/>
      <c r="I301" s="90"/>
      <c r="J301" s="90"/>
      <c r="K301" s="90"/>
    </row>
    <row r="302" spans="1:11" ht="12.75">
      <c r="A302" s="90">
        <v>507</v>
      </c>
      <c r="B302" s="91" t="s">
        <v>39</v>
      </c>
      <c r="C302" s="90">
        <v>6.67</v>
      </c>
      <c r="D302" s="90">
        <v>25.33</v>
      </c>
      <c r="E302" s="90">
        <v>32</v>
      </c>
      <c r="G302" s="90"/>
      <c r="H302" s="91"/>
      <c r="I302" s="90"/>
      <c r="J302" s="90"/>
      <c r="K302" s="90"/>
    </row>
    <row r="303" spans="1:11" ht="12.75">
      <c r="A303" s="90">
        <v>508</v>
      </c>
      <c r="B303" s="91" t="s">
        <v>205</v>
      </c>
      <c r="C303" s="90">
        <v>6.67</v>
      </c>
      <c r="D303" s="90">
        <v>0</v>
      </c>
      <c r="E303" s="90">
        <v>6.67</v>
      </c>
      <c r="G303" s="90"/>
      <c r="H303" s="91"/>
      <c r="I303" s="90"/>
      <c r="J303" s="90"/>
      <c r="K303" s="90"/>
    </row>
    <row r="304" spans="1:11" ht="12.75">
      <c r="A304" s="90">
        <v>509</v>
      </c>
      <c r="B304" s="91" t="s">
        <v>205</v>
      </c>
      <c r="C304" s="90">
        <v>9.67</v>
      </c>
      <c r="D304" s="90">
        <v>0</v>
      </c>
      <c r="E304" s="90">
        <v>9.67</v>
      </c>
      <c r="G304" s="90"/>
      <c r="H304" s="91"/>
      <c r="I304" s="90"/>
      <c r="J304" s="90"/>
      <c r="K304" s="90"/>
    </row>
    <row r="305" spans="1:11" ht="12.75">
      <c r="A305" s="90">
        <v>510</v>
      </c>
      <c r="B305" s="91" t="s">
        <v>206</v>
      </c>
      <c r="C305" s="90">
        <v>10.22</v>
      </c>
      <c r="D305" s="90">
        <v>20.18</v>
      </c>
      <c r="E305" s="90">
        <v>30.4</v>
      </c>
      <c r="G305" s="90"/>
      <c r="H305" s="91"/>
      <c r="I305" s="90"/>
      <c r="J305" s="90"/>
      <c r="K305" s="90"/>
    </row>
    <row r="306" spans="1:11" ht="21">
      <c r="A306" s="90">
        <v>511</v>
      </c>
      <c r="B306" s="91" t="s">
        <v>87</v>
      </c>
      <c r="C306" s="90">
        <v>13.22</v>
      </c>
      <c r="D306" s="90">
        <v>23.18</v>
      </c>
      <c r="E306" s="90">
        <v>36.4</v>
      </c>
      <c r="G306" s="90"/>
      <c r="H306" s="91"/>
      <c r="I306" s="90"/>
      <c r="J306" s="90"/>
      <c r="K306" s="90"/>
    </row>
    <row r="307" spans="1:11" ht="12.75">
      <c r="A307" s="90">
        <v>512</v>
      </c>
      <c r="B307" s="91" t="s">
        <v>88</v>
      </c>
      <c r="C307" s="90">
        <v>8.07</v>
      </c>
      <c r="D307" s="90">
        <v>14.88</v>
      </c>
      <c r="E307" s="90">
        <v>22.95</v>
      </c>
      <c r="G307" s="90"/>
      <c r="H307" s="91"/>
      <c r="I307" s="90"/>
      <c r="J307" s="90"/>
      <c r="K307" s="90"/>
    </row>
    <row r="308" spans="1:11" ht="12.75">
      <c r="A308" s="90">
        <v>513</v>
      </c>
      <c r="B308" s="91" t="s">
        <v>89</v>
      </c>
      <c r="C308" s="90">
        <v>11.07</v>
      </c>
      <c r="D308" s="90">
        <v>17.88</v>
      </c>
      <c r="E308" s="90">
        <v>28.95</v>
      </c>
      <c r="G308" s="90"/>
      <c r="H308" s="91"/>
      <c r="I308" s="90"/>
      <c r="J308" s="90"/>
      <c r="K308" s="90"/>
    </row>
    <row r="309" spans="1:11" ht="12.75">
      <c r="A309" s="90">
        <v>514</v>
      </c>
      <c r="B309" s="91" t="s">
        <v>90</v>
      </c>
      <c r="C309" s="90">
        <v>7.67</v>
      </c>
      <c r="D309" s="90">
        <v>14.08</v>
      </c>
      <c r="E309" s="90">
        <v>21.75</v>
      </c>
      <c r="G309" s="90"/>
      <c r="H309" s="91"/>
      <c r="I309" s="90"/>
      <c r="J309" s="90"/>
      <c r="K309" s="90"/>
    </row>
    <row r="310" spans="1:11" ht="12.75">
      <c r="A310" s="90">
        <v>515</v>
      </c>
      <c r="B310" s="91" t="s">
        <v>86</v>
      </c>
      <c r="C310" s="90">
        <v>10.67</v>
      </c>
      <c r="D310" s="90">
        <v>17.08</v>
      </c>
      <c r="E310" s="90">
        <v>27.75</v>
      </c>
      <c r="G310" s="90"/>
      <c r="H310" s="91"/>
      <c r="I310" s="90"/>
      <c r="J310" s="90"/>
      <c r="K310" s="90"/>
    </row>
    <row r="311" spans="1:11" ht="12.75">
      <c r="A311" s="90">
        <v>516</v>
      </c>
      <c r="B311" s="91" t="s">
        <v>39</v>
      </c>
      <c r="C311" s="90">
        <v>6.67</v>
      </c>
      <c r="D311" s="90">
        <v>13.33</v>
      </c>
      <c r="E311" s="90">
        <v>20</v>
      </c>
      <c r="G311" s="90"/>
      <c r="H311" s="91"/>
      <c r="I311" s="90"/>
      <c r="J311" s="90"/>
      <c r="K311" s="90"/>
    </row>
    <row r="312" spans="1:11" ht="12.75">
      <c r="A312" s="90">
        <v>517</v>
      </c>
      <c r="B312" s="91" t="s">
        <v>206</v>
      </c>
      <c r="C312" s="90">
        <v>10.22</v>
      </c>
      <c r="D312" s="90">
        <v>20.18</v>
      </c>
      <c r="E312" s="90">
        <v>30.4</v>
      </c>
      <c r="G312" s="90"/>
      <c r="H312" s="91"/>
      <c r="I312" s="90"/>
      <c r="J312" s="90"/>
      <c r="K312" s="90"/>
    </row>
    <row r="313" spans="1:11" ht="21">
      <c r="A313" s="90">
        <v>518</v>
      </c>
      <c r="B313" s="91" t="s">
        <v>207</v>
      </c>
      <c r="C313" s="90">
        <v>13.22</v>
      </c>
      <c r="D313" s="90">
        <v>23.18</v>
      </c>
      <c r="E313" s="90">
        <v>36.4</v>
      </c>
      <c r="G313" s="90"/>
      <c r="H313" s="91"/>
      <c r="I313" s="90"/>
      <c r="J313" s="90"/>
      <c r="K313" s="90"/>
    </row>
    <row r="314" spans="1:11" ht="12.75">
      <c r="A314" s="90">
        <v>519</v>
      </c>
      <c r="B314" s="91" t="s">
        <v>88</v>
      </c>
      <c r="C314" s="90">
        <v>8.07</v>
      </c>
      <c r="D314" s="90">
        <v>14.88</v>
      </c>
      <c r="E314" s="90">
        <v>22.95</v>
      </c>
      <c r="G314" s="90"/>
      <c r="H314" s="91"/>
      <c r="I314" s="90"/>
      <c r="J314" s="90"/>
      <c r="K314" s="90"/>
    </row>
    <row r="315" spans="1:11" ht="12.75">
      <c r="A315" s="90">
        <v>520</v>
      </c>
      <c r="B315" s="91" t="s">
        <v>91</v>
      </c>
      <c r="C315" s="90">
        <v>11.07</v>
      </c>
      <c r="D315" s="90">
        <v>17.88</v>
      </c>
      <c r="E315" s="90">
        <v>28.95</v>
      </c>
      <c r="G315" s="90"/>
      <c r="H315" s="91"/>
      <c r="I315" s="90"/>
      <c r="J315" s="90"/>
      <c r="K315" s="90"/>
    </row>
    <row r="316" spans="1:11" ht="12.75">
      <c r="A316" s="90">
        <v>521</v>
      </c>
      <c r="B316" s="91" t="s">
        <v>90</v>
      </c>
      <c r="C316" s="90">
        <v>7.67</v>
      </c>
      <c r="D316" s="90">
        <v>14.08</v>
      </c>
      <c r="E316" s="90">
        <v>21.75</v>
      </c>
      <c r="G316" s="90"/>
      <c r="H316" s="91"/>
      <c r="I316" s="90"/>
      <c r="J316" s="90"/>
      <c r="K316" s="90"/>
    </row>
    <row r="317" spans="1:11" ht="12.75">
      <c r="A317" s="90">
        <v>522</v>
      </c>
      <c r="B317" s="91" t="s">
        <v>92</v>
      </c>
      <c r="C317" s="90">
        <v>10.67</v>
      </c>
      <c r="D317" s="90">
        <v>17.08</v>
      </c>
      <c r="E317" s="90">
        <v>27.75</v>
      </c>
      <c r="G317" s="90"/>
      <c r="H317" s="91"/>
      <c r="I317" s="90"/>
      <c r="J317" s="90"/>
      <c r="K317" s="90"/>
    </row>
    <row r="318" spans="1:11" ht="12.75">
      <c r="A318" s="90">
        <v>523</v>
      </c>
      <c r="B318" s="91" t="s">
        <v>208</v>
      </c>
      <c r="C318" s="90">
        <v>12.42</v>
      </c>
      <c r="D318" s="90">
        <v>21.58</v>
      </c>
      <c r="E318" s="90">
        <v>34</v>
      </c>
      <c r="G318" s="90"/>
      <c r="H318" s="91"/>
      <c r="I318" s="90"/>
      <c r="J318" s="90"/>
      <c r="K318" s="90"/>
    </row>
    <row r="319" spans="1:11" ht="21">
      <c r="A319" s="90">
        <v>524</v>
      </c>
      <c r="B319" s="91" t="s">
        <v>209</v>
      </c>
      <c r="C319" s="90">
        <v>16.67</v>
      </c>
      <c r="D319" s="90">
        <v>25.33</v>
      </c>
      <c r="E319" s="90">
        <v>42</v>
      </c>
      <c r="G319" s="90"/>
      <c r="H319" s="91"/>
      <c r="I319" s="90"/>
      <c r="J319" s="90"/>
      <c r="K319" s="90"/>
    </row>
    <row r="320" spans="1:11" ht="12.75">
      <c r="A320" s="90">
        <v>525</v>
      </c>
      <c r="B320" s="91" t="s">
        <v>210</v>
      </c>
      <c r="C320" s="90">
        <v>10.27</v>
      </c>
      <c r="D320" s="90">
        <v>16.28</v>
      </c>
      <c r="E320" s="90">
        <v>26.55</v>
      </c>
      <c r="G320" s="90"/>
      <c r="H320" s="91"/>
      <c r="I320" s="90"/>
      <c r="J320" s="90"/>
      <c r="K320" s="90"/>
    </row>
    <row r="321" spans="1:11" ht="12.75">
      <c r="A321" s="90">
        <v>526</v>
      </c>
      <c r="B321" s="91" t="s">
        <v>211</v>
      </c>
      <c r="C321" s="90">
        <v>14.52</v>
      </c>
      <c r="D321" s="90">
        <v>20.03</v>
      </c>
      <c r="E321" s="90">
        <v>34.55</v>
      </c>
      <c r="G321" s="90"/>
      <c r="H321" s="91"/>
      <c r="I321" s="90"/>
      <c r="J321" s="90"/>
      <c r="K321" s="90"/>
    </row>
    <row r="322" spans="1:11" ht="12.75">
      <c r="A322" s="90">
        <v>527</v>
      </c>
      <c r="B322" s="91" t="s">
        <v>93</v>
      </c>
      <c r="C322" s="90">
        <v>9.87</v>
      </c>
      <c r="D322" s="90">
        <v>15.48</v>
      </c>
      <c r="E322" s="90">
        <v>25.35</v>
      </c>
      <c r="G322" s="90"/>
      <c r="H322" s="91"/>
      <c r="I322" s="90"/>
      <c r="J322" s="90"/>
      <c r="K322" s="90"/>
    </row>
    <row r="323" spans="1:11" ht="12.75">
      <c r="A323" s="90">
        <v>528</v>
      </c>
      <c r="B323" s="91" t="s">
        <v>94</v>
      </c>
      <c r="C323" s="90">
        <v>14.12</v>
      </c>
      <c r="D323" s="90">
        <v>19.23</v>
      </c>
      <c r="E323" s="90">
        <v>33.35</v>
      </c>
      <c r="G323" s="90"/>
      <c r="H323" s="91"/>
      <c r="I323" s="90"/>
      <c r="J323" s="90"/>
      <c r="K323" s="90"/>
    </row>
    <row r="324" spans="1:11" ht="12.75">
      <c r="A324" s="90">
        <v>529</v>
      </c>
      <c r="B324" s="91" t="s">
        <v>95</v>
      </c>
      <c r="C324" s="90">
        <v>10.22</v>
      </c>
      <c r="D324" s="90">
        <v>19.18</v>
      </c>
      <c r="E324" s="90">
        <v>29.4</v>
      </c>
      <c r="G324" s="90"/>
      <c r="H324" s="91"/>
      <c r="I324" s="90"/>
      <c r="J324" s="90"/>
      <c r="K324" s="90"/>
    </row>
    <row r="325" spans="1:11" ht="12.75">
      <c r="A325" s="90">
        <v>530</v>
      </c>
      <c r="B325" s="91" t="s">
        <v>95</v>
      </c>
      <c r="C325" s="90">
        <v>10.22</v>
      </c>
      <c r="D325" s="90">
        <v>20.18</v>
      </c>
      <c r="E325" s="90">
        <v>30.4</v>
      </c>
      <c r="G325" s="90"/>
      <c r="H325" s="91"/>
      <c r="I325" s="90"/>
      <c r="J325" s="90"/>
      <c r="K325" s="90"/>
    </row>
    <row r="326" spans="1:11" ht="21">
      <c r="A326" s="90">
        <v>531</v>
      </c>
      <c r="B326" s="91" t="s">
        <v>96</v>
      </c>
      <c r="C326" s="90">
        <v>13.22</v>
      </c>
      <c r="D326" s="90">
        <v>22.18</v>
      </c>
      <c r="E326" s="90">
        <v>35.4</v>
      </c>
      <c r="G326" s="90"/>
      <c r="H326" s="91"/>
      <c r="I326" s="90"/>
      <c r="J326" s="90"/>
      <c r="K326" s="90"/>
    </row>
    <row r="327" spans="1:11" ht="21">
      <c r="A327" s="90">
        <v>532</v>
      </c>
      <c r="B327" s="91" t="s">
        <v>96</v>
      </c>
      <c r="C327" s="90">
        <v>13.22</v>
      </c>
      <c r="D327" s="90">
        <v>23.18</v>
      </c>
      <c r="E327" s="90">
        <v>36.4</v>
      </c>
      <c r="G327" s="90"/>
      <c r="H327" s="91"/>
      <c r="I327" s="90"/>
      <c r="J327" s="90"/>
      <c r="K327" s="90"/>
    </row>
    <row r="328" spans="1:11" ht="12.75">
      <c r="A328" s="90">
        <v>533</v>
      </c>
      <c r="B328" s="91" t="s">
        <v>88</v>
      </c>
      <c r="C328" s="90">
        <v>8.07</v>
      </c>
      <c r="D328" s="90">
        <v>14.88</v>
      </c>
      <c r="E328" s="90">
        <v>22.95</v>
      </c>
      <c r="G328" s="90"/>
      <c r="H328" s="91"/>
      <c r="I328" s="90"/>
      <c r="J328" s="90"/>
      <c r="K328" s="90"/>
    </row>
    <row r="329" spans="1:11" ht="12.75">
      <c r="A329" s="90">
        <v>534</v>
      </c>
      <c r="B329" s="91" t="s">
        <v>88</v>
      </c>
      <c r="C329" s="90">
        <v>8.07</v>
      </c>
      <c r="D329" s="90">
        <v>15.88</v>
      </c>
      <c r="E329" s="90">
        <v>23.95</v>
      </c>
      <c r="G329" s="90"/>
      <c r="H329" s="91"/>
      <c r="I329" s="90"/>
      <c r="J329" s="90"/>
      <c r="K329" s="90"/>
    </row>
    <row r="330" spans="1:11" ht="12.75">
      <c r="A330" s="90">
        <v>535</v>
      </c>
      <c r="B330" s="91" t="s">
        <v>97</v>
      </c>
      <c r="C330" s="90">
        <v>11.07</v>
      </c>
      <c r="D330" s="90">
        <v>17.88</v>
      </c>
      <c r="E330" s="90">
        <v>28.95</v>
      </c>
      <c r="G330" s="90"/>
      <c r="H330" s="91"/>
      <c r="I330" s="90"/>
      <c r="J330" s="90"/>
      <c r="K330" s="90"/>
    </row>
    <row r="331" spans="1:11" ht="12.75">
      <c r="A331" s="90">
        <v>536</v>
      </c>
      <c r="B331" s="91" t="s">
        <v>97</v>
      </c>
      <c r="C331" s="90">
        <v>11.07</v>
      </c>
      <c r="D331" s="90">
        <v>18.88</v>
      </c>
      <c r="E331" s="90">
        <v>29.95</v>
      </c>
      <c r="G331" s="90"/>
      <c r="H331" s="91"/>
      <c r="I331" s="90"/>
      <c r="J331" s="90"/>
      <c r="K331" s="90"/>
    </row>
    <row r="332" spans="1:11" ht="12.75">
      <c r="A332" s="90">
        <v>537</v>
      </c>
      <c r="B332" s="91" t="s">
        <v>98</v>
      </c>
      <c r="C332" s="90">
        <v>7.67</v>
      </c>
      <c r="D332" s="90">
        <v>14.08</v>
      </c>
      <c r="E332" s="90">
        <v>21.75</v>
      </c>
      <c r="G332" s="90"/>
      <c r="H332" s="91"/>
      <c r="I332" s="90"/>
      <c r="J332" s="90"/>
      <c r="K332" s="90"/>
    </row>
    <row r="333" spans="1:11" ht="12.75">
      <c r="A333" s="90">
        <v>538</v>
      </c>
      <c r="B333" s="91" t="s">
        <v>98</v>
      </c>
      <c r="C333" s="90">
        <v>7.67</v>
      </c>
      <c r="D333" s="90">
        <v>15.08</v>
      </c>
      <c r="E333" s="90">
        <v>22.75</v>
      </c>
      <c r="G333" s="90"/>
      <c r="H333" s="91"/>
      <c r="I333" s="90"/>
      <c r="J333" s="90"/>
      <c r="K333" s="90"/>
    </row>
    <row r="334" spans="1:11" ht="12.75">
      <c r="A334" s="90">
        <v>539</v>
      </c>
      <c r="B334" s="91" t="s">
        <v>99</v>
      </c>
      <c r="C334" s="90">
        <v>10.67</v>
      </c>
      <c r="D334" s="90">
        <v>17.08</v>
      </c>
      <c r="E334" s="90">
        <v>27.75</v>
      </c>
      <c r="G334" s="90"/>
      <c r="H334" s="91"/>
      <c r="I334" s="90"/>
      <c r="J334" s="90"/>
      <c r="K334" s="90"/>
    </row>
    <row r="335" spans="1:11" ht="12.75">
      <c r="A335" s="90">
        <v>540</v>
      </c>
      <c r="B335" s="91" t="s">
        <v>99</v>
      </c>
      <c r="C335" s="90">
        <v>10.67</v>
      </c>
      <c r="D335" s="90">
        <v>18.08</v>
      </c>
      <c r="E335" s="90">
        <v>28.75</v>
      </c>
      <c r="G335" s="90"/>
      <c r="H335" s="91"/>
      <c r="I335" s="90"/>
      <c r="J335" s="90"/>
      <c r="K335" s="90"/>
    </row>
    <row r="336" spans="1:11" ht="12.75">
      <c r="A336" s="90">
        <v>541</v>
      </c>
      <c r="B336" s="91" t="s">
        <v>100</v>
      </c>
      <c r="C336" s="90">
        <v>12.42</v>
      </c>
      <c r="D336" s="90">
        <v>20.58</v>
      </c>
      <c r="E336" s="90">
        <v>33</v>
      </c>
      <c r="G336" s="90"/>
      <c r="H336" s="91"/>
      <c r="I336" s="90"/>
      <c r="J336" s="90"/>
      <c r="K336" s="90"/>
    </row>
    <row r="337" spans="1:11" ht="12.75">
      <c r="A337" s="90">
        <v>542</v>
      </c>
      <c r="B337" s="91" t="s">
        <v>100</v>
      </c>
      <c r="C337" s="90">
        <v>12.42</v>
      </c>
      <c r="D337" s="90">
        <v>21.58</v>
      </c>
      <c r="E337" s="90">
        <v>34</v>
      </c>
      <c r="G337" s="90"/>
      <c r="H337" s="91"/>
      <c r="I337" s="90"/>
      <c r="J337" s="90"/>
      <c r="K337" s="90"/>
    </row>
    <row r="338" spans="1:11" ht="21">
      <c r="A338" s="90">
        <v>543</v>
      </c>
      <c r="B338" s="91" t="s">
        <v>101</v>
      </c>
      <c r="C338" s="90">
        <v>16.67</v>
      </c>
      <c r="D338" s="90">
        <v>24.33</v>
      </c>
      <c r="E338" s="90">
        <v>41</v>
      </c>
      <c r="G338" s="90"/>
      <c r="H338" s="91"/>
      <c r="I338" s="90"/>
      <c r="J338" s="90"/>
      <c r="K338" s="90"/>
    </row>
    <row r="339" spans="1:11" ht="21">
      <c r="A339" s="90">
        <v>544</v>
      </c>
      <c r="B339" s="91" t="s">
        <v>101</v>
      </c>
      <c r="C339" s="90">
        <v>16.67</v>
      </c>
      <c r="D339" s="90">
        <v>25.33</v>
      </c>
      <c r="E339" s="90">
        <v>42</v>
      </c>
      <c r="G339" s="90"/>
      <c r="H339" s="91"/>
      <c r="I339" s="90"/>
      <c r="J339" s="90"/>
      <c r="K339" s="90"/>
    </row>
    <row r="340" spans="1:11" ht="12.75">
      <c r="A340" s="90">
        <v>545</v>
      </c>
      <c r="B340" s="91" t="s">
        <v>102</v>
      </c>
      <c r="C340" s="90">
        <v>10.27</v>
      </c>
      <c r="D340" s="90">
        <v>16.28</v>
      </c>
      <c r="E340" s="90">
        <v>26.55</v>
      </c>
      <c r="G340" s="90"/>
      <c r="H340" s="91"/>
      <c r="I340" s="90"/>
      <c r="J340" s="90"/>
      <c r="K340" s="90"/>
    </row>
    <row r="341" spans="1:11" ht="12.75">
      <c r="A341" s="90">
        <v>546</v>
      </c>
      <c r="B341" s="91" t="s">
        <v>102</v>
      </c>
      <c r="C341" s="90">
        <v>10.27</v>
      </c>
      <c r="D341" s="90">
        <v>17.28</v>
      </c>
      <c r="E341" s="90">
        <v>27.55</v>
      </c>
      <c r="G341" s="90"/>
      <c r="H341" s="91"/>
      <c r="I341" s="90"/>
      <c r="J341" s="90"/>
      <c r="K341" s="90"/>
    </row>
    <row r="342" spans="1:11" ht="12.75">
      <c r="A342" s="90">
        <v>547</v>
      </c>
      <c r="B342" s="91" t="s">
        <v>103</v>
      </c>
      <c r="C342" s="90">
        <v>14.52</v>
      </c>
      <c r="D342" s="90">
        <v>20.03</v>
      </c>
      <c r="E342" s="90">
        <v>34.55</v>
      </c>
      <c r="G342" s="90"/>
      <c r="H342" s="91"/>
      <c r="I342" s="90"/>
      <c r="J342" s="90"/>
      <c r="K342" s="90"/>
    </row>
    <row r="343" spans="1:11" ht="12.75">
      <c r="A343" s="90">
        <v>548</v>
      </c>
      <c r="B343" s="91" t="s">
        <v>103</v>
      </c>
      <c r="C343" s="90">
        <v>14.52</v>
      </c>
      <c r="D343" s="90">
        <v>21.03</v>
      </c>
      <c r="E343" s="90">
        <v>35.55</v>
      </c>
      <c r="G343" s="90"/>
      <c r="H343" s="91"/>
      <c r="I343" s="90"/>
      <c r="J343" s="90"/>
      <c r="K343" s="90"/>
    </row>
    <row r="344" spans="1:11" ht="12.75">
      <c r="A344" s="90">
        <v>549</v>
      </c>
      <c r="B344" s="91" t="s">
        <v>93</v>
      </c>
      <c r="C344" s="90">
        <v>9.87</v>
      </c>
      <c r="D344" s="90">
        <v>15.48</v>
      </c>
      <c r="E344" s="90">
        <v>25.35</v>
      </c>
      <c r="G344" s="90"/>
      <c r="H344" s="91"/>
      <c r="I344" s="90"/>
      <c r="J344" s="90"/>
      <c r="K344" s="90"/>
    </row>
    <row r="345" spans="1:11" ht="12.75">
      <c r="A345" s="90">
        <v>550</v>
      </c>
      <c r="B345" s="91" t="s">
        <v>93</v>
      </c>
      <c r="C345" s="90">
        <v>9.87</v>
      </c>
      <c r="D345" s="90">
        <v>16.48</v>
      </c>
      <c r="E345" s="90">
        <v>26.35</v>
      </c>
      <c r="G345" s="90"/>
      <c r="H345" s="91"/>
      <c r="I345" s="90"/>
      <c r="J345" s="90"/>
      <c r="K345" s="90"/>
    </row>
    <row r="346" spans="1:11" ht="12.75">
      <c r="A346" s="90">
        <v>551</v>
      </c>
      <c r="B346" s="91" t="s">
        <v>94</v>
      </c>
      <c r="C346" s="90">
        <v>14.12</v>
      </c>
      <c r="D346" s="90">
        <v>19.23</v>
      </c>
      <c r="E346" s="90">
        <v>33.35</v>
      </c>
      <c r="G346" s="90"/>
      <c r="H346" s="91"/>
      <c r="I346" s="90"/>
      <c r="J346" s="90"/>
      <c r="K346" s="90"/>
    </row>
    <row r="347" spans="1:11" ht="12.75">
      <c r="A347" s="90">
        <v>552</v>
      </c>
      <c r="B347" s="91" t="s">
        <v>94</v>
      </c>
      <c r="C347" s="90">
        <v>14.12</v>
      </c>
      <c r="D347" s="90">
        <v>20.23</v>
      </c>
      <c r="E347" s="90">
        <v>34.35</v>
      </c>
      <c r="G347" s="90"/>
      <c r="H347" s="91"/>
      <c r="I347" s="90"/>
      <c r="J347" s="90"/>
      <c r="K347" s="90"/>
    </row>
    <row r="348" spans="1:11" ht="12.75">
      <c r="A348" s="90">
        <v>555</v>
      </c>
      <c r="B348" s="91" t="s">
        <v>104</v>
      </c>
      <c r="C348" s="90">
        <v>3.55</v>
      </c>
      <c r="D348" s="90">
        <v>0.75</v>
      </c>
      <c r="E348" s="90">
        <v>4.3</v>
      </c>
      <c r="G348" s="90"/>
      <c r="H348" s="91"/>
      <c r="I348" s="90"/>
      <c r="J348" s="90"/>
      <c r="K348" s="90"/>
    </row>
    <row r="349" spans="1:11" ht="12.75">
      <c r="A349" s="90">
        <v>556</v>
      </c>
      <c r="B349" s="91" t="s">
        <v>104</v>
      </c>
      <c r="C349" s="90">
        <v>1.4</v>
      </c>
      <c r="D349" s="90">
        <v>0.75</v>
      </c>
      <c r="E349" s="90">
        <v>2.15</v>
      </c>
      <c r="G349" s="90"/>
      <c r="H349" s="91"/>
      <c r="I349" s="90"/>
      <c r="J349" s="90"/>
      <c r="K349" s="90"/>
    </row>
    <row r="350" spans="1:11" ht="12.75">
      <c r="A350" s="90">
        <v>557</v>
      </c>
      <c r="B350" s="91" t="s">
        <v>105</v>
      </c>
      <c r="C350" s="90">
        <v>10.22</v>
      </c>
      <c r="D350" s="90">
        <v>0.75</v>
      </c>
      <c r="E350" s="90">
        <v>10.97</v>
      </c>
      <c r="G350" s="90"/>
      <c r="H350" s="91"/>
      <c r="I350" s="90"/>
      <c r="J350" s="90"/>
      <c r="K350" s="90"/>
    </row>
    <row r="351" spans="1:11" ht="12.75">
      <c r="A351" s="90">
        <v>558</v>
      </c>
      <c r="B351" s="91" t="s">
        <v>105</v>
      </c>
      <c r="C351" s="90">
        <v>8.07</v>
      </c>
      <c r="D351" s="90">
        <v>0.75</v>
      </c>
      <c r="E351" s="90">
        <v>8.82</v>
      </c>
      <c r="G351" s="90"/>
      <c r="H351" s="91"/>
      <c r="I351" s="90"/>
      <c r="J351" s="90"/>
      <c r="K351" s="90"/>
    </row>
    <row r="352" spans="1:11" ht="12.75">
      <c r="A352" s="90">
        <v>559</v>
      </c>
      <c r="B352" s="91" t="s">
        <v>105</v>
      </c>
      <c r="C352" s="90">
        <v>7.67</v>
      </c>
      <c r="D352" s="90">
        <v>0.75</v>
      </c>
      <c r="E352" s="90">
        <v>8.42</v>
      </c>
      <c r="G352" s="90"/>
      <c r="H352" s="91"/>
      <c r="I352" s="90"/>
      <c r="J352" s="90"/>
      <c r="K352" s="90"/>
    </row>
    <row r="353" spans="1:11" ht="21">
      <c r="A353" s="90">
        <v>560</v>
      </c>
      <c r="B353" s="91" t="s">
        <v>212</v>
      </c>
      <c r="C353" s="90">
        <v>3.55</v>
      </c>
      <c r="D353" s="90">
        <v>5.85</v>
      </c>
      <c r="E353" s="90">
        <v>9.4</v>
      </c>
      <c r="G353" s="90"/>
      <c r="H353" s="91"/>
      <c r="I353" s="90"/>
      <c r="J353" s="90"/>
      <c r="K353" s="90"/>
    </row>
    <row r="354" spans="1:11" ht="42">
      <c r="A354" s="90">
        <v>601</v>
      </c>
      <c r="B354" s="91" t="s">
        <v>213</v>
      </c>
      <c r="C354" s="90">
        <v>13</v>
      </c>
      <c r="D354" s="90">
        <v>25.06</v>
      </c>
      <c r="E354" s="90">
        <v>38.06</v>
      </c>
      <c r="G354" s="90"/>
      <c r="H354" s="91"/>
      <c r="I354" s="90"/>
      <c r="J354" s="90"/>
      <c r="K354" s="90"/>
    </row>
    <row r="355" spans="1:11" ht="42">
      <c r="A355" s="90">
        <v>602</v>
      </c>
      <c r="B355" s="91" t="s">
        <v>213</v>
      </c>
      <c r="C355" s="90">
        <v>13</v>
      </c>
      <c r="D355" s="90">
        <v>26.06</v>
      </c>
      <c r="E355" s="90">
        <v>39.06</v>
      </c>
      <c r="G355" s="90"/>
      <c r="H355" s="91"/>
      <c r="I355" s="90"/>
      <c r="J355" s="90"/>
      <c r="K355" s="90"/>
    </row>
    <row r="356" spans="1:11" ht="42">
      <c r="A356" s="90">
        <v>603</v>
      </c>
      <c r="B356" s="91" t="s">
        <v>213</v>
      </c>
      <c r="C356" s="90">
        <v>15.2</v>
      </c>
      <c r="D356" s="90">
        <v>26.46</v>
      </c>
      <c r="E356" s="90">
        <v>41.66</v>
      </c>
      <c r="G356" s="90"/>
      <c r="H356" s="91"/>
      <c r="I356" s="90"/>
      <c r="J356" s="90"/>
      <c r="K356" s="90"/>
    </row>
    <row r="357" spans="1:11" ht="42">
      <c r="A357" s="90">
        <v>604</v>
      </c>
      <c r="B357" s="91" t="s">
        <v>213</v>
      </c>
      <c r="C357" s="90">
        <v>15.2</v>
      </c>
      <c r="D357" s="90">
        <v>27.46</v>
      </c>
      <c r="E357" s="90">
        <v>42.66</v>
      </c>
      <c r="G357" s="90"/>
      <c r="H357" s="91"/>
      <c r="I357" s="90"/>
      <c r="J357" s="90"/>
      <c r="K357" s="90"/>
    </row>
    <row r="358" spans="1:11" ht="42">
      <c r="A358" s="90">
        <v>605</v>
      </c>
      <c r="B358" s="91" t="s">
        <v>213</v>
      </c>
      <c r="C358" s="90">
        <v>10.45</v>
      </c>
      <c r="D358" s="90">
        <v>19.96</v>
      </c>
      <c r="E358" s="90">
        <v>30.41</v>
      </c>
      <c r="G358" s="90"/>
      <c r="H358" s="91"/>
      <c r="I358" s="90"/>
      <c r="J358" s="90"/>
      <c r="K358" s="90"/>
    </row>
    <row r="359" spans="1:11" ht="42">
      <c r="A359" s="90">
        <v>606</v>
      </c>
      <c r="B359" s="91" t="s">
        <v>213</v>
      </c>
      <c r="C359" s="90">
        <v>10.45</v>
      </c>
      <c r="D359" s="90">
        <v>20.96</v>
      </c>
      <c r="E359" s="90">
        <v>31.41</v>
      </c>
      <c r="G359" s="90"/>
      <c r="H359" s="91"/>
      <c r="I359" s="90"/>
      <c r="J359" s="90"/>
      <c r="K359" s="90"/>
    </row>
    <row r="360" spans="1:11" ht="42">
      <c r="A360" s="90">
        <v>607</v>
      </c>
      <c r="B360" s="91" t="s">
        <v>213</v>
      </c>
      <c r="C360" s="90">
        <v>12.65</v>
      </c>
      <c r="D360" s="90">
        <v>21.36</v>
      </c>
      <c r="E360" s="90">
        <v>34.01</v>
      </c>
      <c r="G360" s="90"/>
      <c r="H360" s="91"/>
      <c r="I360" s="90"/>
      <c r="J360" s="90"/>
      <c r="K360" s="90"/>
    </row>
    <row r="361" spans="1:11" ht="42">
      <c r="A361" s="90">
        <v>608</v>
      </c>
      <c r="B361" s="91" t="s">
        <v>213</v>
      </c>
      <c r="C361" s="90">
        <v>12.65</v>
      </c>
      <c r="D361" s="90">
        <v>22.36</v>
      </c>
      <c r="E361" s="90">
        <v>35.01</v>
      </c>
      <c r="G361" s="90"/>
      <c r="H361" s="91"/>
      <c r="I361" s="90"/>
      <c r="J361" s="90"/>
      <c r="K361" s="90"/>
    </row>
    <row r="362" spans="1:11" ht="42">
      <c r="A362" s="90">
        <v>609</v>
      </c>
      <c r="B362" s="91" t="s">
        <v>213</v>
      </c>
      <c r="C362" s="90">
        <v>13.05</v>
      </c>
      <c r="D362" s="90">
        <v>22.16</v>
      </c>
      <c r="E362" s="90">
        <v>35.21</v>
      </c>
      <c r="G362" s="90"/>
      <c r="H362" s="91"/>
      <c r="I362" s="90"/>
      <c r="J362" s="90"/>
      <c r="K362" s="90"/>
    </row>
    <row r="363" spans="1:11" ht="42">
      <c r="A363" s="90">
        <v>610</v>
      </c>
      <c r="B363" s="91" t="s">
        <v>213</v>
      </c>
      <c r="C363" s="90">
        <v>13.05</v>
      </c>
      <c r="D363" s="90">
        <v>23.16</v>
      </c>
      <c r="E363" s="90">
        <v>36.21</v>
      </c>
      <c r="G363" s="90"/>
      <c r="H363" s="91"/>
      <c r="I363" s="90"/>
      <c r="J363" s="90"/>
      <c r="K363" s="90"/>
    </row>
    <row r="364" spans="1:11" ht="42">
      <c r="A364" s="90">
        <v>611</v>
      </c>
      <c r="B364" s="91" t="s">
        <v>213</v>
      </c>
      <c r="C364" s="90">
        <v>6.33</v>
      </c>
      <c r="D364" s="90">
        <v>11.73</v>
      </c>
      <c r="E364" s="90">
        <v>18.06</v>
      </c>
      <c r="G364" s="90"/>
      <c r="H364" s="91"/>
      <c r="I364" s="90"/>
      <c r="J364" s="90"/>
      <c r="K364" s="90"/>
    </row>
    <row r="365" spans="1:11" ht="42">
      <c r="A365" s="90">
        <v>612</v>
      </c>
      <c r="B365" s="91" t="s">
        <v>213</v>
      </c>
      <c r="C365" s="90">
        <v>6.33</v>
      </c>
      <c r="D365" s="90">
        <v>12.73</v>
      </c>
      <c r="E365" s="90">
        <v>19.06</v>
      </c>
      <c r="G365" s="90"/>
      <c r="H365" s="91"/>
      <c r="I365" s="90"/>
      <c r="J365" s="90"/>
      <c r="K365" s="90"/>
    </row>
    <row r="366" spans="1:11" ht="42">
      <c r="A366" s="90">
        <v>613</v>
      </c>
      <c r="B366" s="91" t="s">
        <v>213</v>
      </c>
      <c r="C366" s="90">
        <v>4.18</v>
      </c>
      <c r="D366" s="90">
        <v>7.43</v>
      </c>
      <c r="E366" s="90">
        <v>11.61</v>
      </c>
      <c r="G366" s="90"/>
      <c r="H366" s="91"/>
      <c r="I366" s="90"/>
      <c r="J366" s="90"/>
      <c r="K366" s="90"/>
    </row>
    <row r="367" spans="1:11" ht="21">
      <c r="A367" s="90">
        <v>614</v>
      </c>
      <c r="B367" s="91" t="s">
        <v>106</v>
      </c>
      <c r="C367" s="90">
        <v>14.67</v>
      </c>
      <c r="D367" s="90">
        <v>22.39</v>
      </c>
      <c r="E367" s="90">
        <v>37.06</v>
      </c>
      <c r="G367" s="90"/>
      <c r="H367" s="91"/>
      <c r="I367" s="90"/>
      <c r="J367" s="90"/>
      <c r="K367" s="90"/>
    </row>
    <row r="368" spans="1:11" ht="21">
      <c r="A368" s="90">
        <v>615</v>
      </c>
      <c r="B368" s="91" t="s">
        <v>106</v>
      </c>
      <c r="C368" s="90">
        <v>14.67</v>
      </c>
      <c r="D368" s="90">
        <v>23.39</v>
      </c>
      <c r="E368" s="90">
        <v>38.06</v>
      </c>
      <c r="G368" s="90"/>
      <c r="H368" s="91"/>
      <c r="I368" s="90"/>
      <c r="J368" s="90"/>
      <c r="K368" s="90"/>
    </row>
    <row r="369" spans="1:11" ht="21">
      <c r="A369" s="90">
        <v>616</v>
      </c>
      <c r="B369" s="91" t="s">
        <v>106</v>
      </c>
      <c r="C369" s="90">
        <v>16.87</v>
      </c>
      <c r="D369" s="90">
        <v>23.79</v>
      </c>
      <c r="E369" s="90">
        <v>40.66</v>
      </c>
      <c r="G369" s="90"/>
      <c r="H369" s="91"/>
      <c r="I369" s="90"/>
      <c r="J369" s="90"/>
      <c r="K369" s="90"/>
    </row>
    <row r="370" spans="1:11" ht="21">
      <c r="A370" s="90">
        <v>617</v>
      </c>
      <c r="B370" s="91" t="s">
        <v>106</v>
      </c>
      <c r="C370" s="90">
        <v>16.87</v>
      </c>
      <c r="D370" s="90">
        <v>24.79</v>
      </c>
      <c r="E370" s="90">
        <v>41.66</v>
      </c>
      <c r="G370" s="90"/>
      <c r="H370" s="91"/>
      <c r="I370" s="90"/>
      <c r="J370" s="90"/>
      <c r="K370" s="90"/>
    </row>
    <row r="371" spans="1:11" ht="21">
      <c r="A371" s="90">
        <v>618</v>
      </c>
      <c r="B371" s="91" t="s">
        <v>106</v>
      </c>
      <c r="C371" s="90">
        <v>12.52</v>
      </c>
      <c r="D371" s="90">
        <v>18.09</v>
      </c>
      <c r="E371" s="90">
        <v>30.61</v>
      </c>
      <c r="G371" s="90"/>
      <c r="H371" s="91"/>
      <c r="I371" s="90"/>
      <c r="J371" s="90"/>
      <c r="K371" s="90"/>
    </row>
    <row r="372" spans="1:11" ht="21">
      <c r="A372" s="90">
        <v>619</v>
      </c>
      <c r="B372" s="91" t="s">
        <v>106</v>
      </c>
      <c r="C372" s="90">
        <v>12.52</v>
      </c>
      <c r="D372" s="90">
        <v>19.09</v>
      </c>
      <c r="E372" s="90">
        <v>31.61</v>
      </c>
      <c r="G372" s="90"/>
      <c r="H372" s="91"/>
      <c r="I372" s="90"/>
      <c r="J372" s="90"/>
      <c r="K372" s="90"/>
    </row>
    <row r="373" spans="1:11" ht="21">
      <c r="A373" s="90">
        <v>620</v>
      </c>
      <c r="B373" s="91" t="s">
        <v>106</v>
      </c>
      <c r="C373" s="90">
        <v>14.72</v>
      </c>
      <c r="D373" s="90">
        <v>19.49</v>
      </c>
      <c r="E373" s="90">
        <v>34.21</v>
      </c>
      <c r="G373" s="90"/>
      <c r="H373" s="91"/>
      <c r="I373" s="90"/>
      <c r="J373" s="90"/>
      <c r="K373" s="90"/>
    </row>
    <row r="374" spans="1:11" ht="21">
      <c r="A374" s="90">
        <v>621</v>
      </c>
      <c r="B374" s="91" t="s">
        <v>106</v>
      </c>
      <c r="C374" s="90">
        <v>14.72</v>
      </c>
      <c r="D374" s="90">
        <v>20.49</v>
      </c>
      <c r="E374" s="90">
        <v>35.21</v>
      </c>
      <c r="G374" s="90"/>
      <c r="H374" s="91"/>
      <c r="I374" s="90"/>
      <c r="J374" s="90"/>
      <c r="K374" s="90"/>
    </row>
    <row r="375" spans="1:11" ht="21">
      <c r="A375" s="90">
        <v>622</v>
      </c>
      <c r="B375" s="91" t="s">
        <v>106</v>
      </c>
      <c r="C375" s="90">
        <v>14.27</v>
      </c>
      <c r="D375" s="90">
        <v>21.59</v>
      </c>
      <c r="E375" s="90">
        <v>35.86</v>
      </c>
      <c r="G375" s="90"/>
      <c r="H375" s="91"/>
      <c r="I375" s="90"/>
      <c r="J375" s="90"/>
      <c r="K375" s="90"/>
    </row>
    <row r="376" spans="1:11" ht="21">
      <c r="A376" s="90">
        <v>623</v>
      </c>
      <c r="B376" s="91" t="s">
        <v>106</v>
      </c>
      <c r="C376" s="90">
        <v>14.27</v>
      </c>
      <c r="D376" s="90">
        <v>22.59</v>
      </c>
      <c r="E376" s="90">
        <v>36.86</v>
      </c>
      <c r="G376" s="90"/>
      <c r="H376" s="91"/>
      <c r="I376" s="90"/>
      <c r="J376" s="90"/>
      <c r="K376" s="90"/>
    </row>
    <row r="377" spans="1:11" ht="21">
      <c r="A377" s="90">
        <v>624</v>
      </c>
      <c r="B377" s="91" t="s">
        <v>106</v>
      </c>
      <c r="C377" s="90">
        <v>16.47</v>
      </c>
      <c r="D377" s="90">
        <v>22.99</v>
      </c>
      <c r="E377" s="90">
        <v>39.46</v>
      </c>
      <c r="G377" s="90"/>
      <c r="H377" s="91"/>
      <c r="I377" s="90"/>
      <c r="J377" s="90"/>
      <c r="K377" s="90"/>
    </row>
    <row r="378" spans="1:11" ht="21">
      <c r="A378" s="90">
        <v>625</v>
      </c>
      <c r="B378" s="91" t="s">
        <v>106</v>
      </c>
      <c r="C378" s="90">
        <v>16.47</v>
      </c>
      <c r="D378" s="90">
        <v>23.99</v>
      </c>
      <c r="E378" s="90">
        <v>40.46</v>
      </c>
      <c r="G378" s="90"/>
      <c r="H378" s="91"/>
      <c r="I378" s="90"/>
      <c r="J378" s="90"/>
      <c r="K378" s="90"/>
    </row>
    <row r="379" spans="1:11" ht="21">
      <c r="A379" s="90">
        <v>626</v>
      </c>
      <c r="B379" s="91" t="s">
        <v>106</v>
      </c>
      <c r="C379" s="90">
        <v>12.12</v>
      </c>
      <c r="D379" s="90">
        <v>17.29</v>
      </c>
      <c r="E379" s="90">
        <v>29.41</v>
      </c>
      <c r="G379" s="90"/>
      <c r="H379" s="91"/>
      <c r="I379" s="90"/>
      <c r="J379" s="90"/>
      <c r="K379" s="90"/>
    </row>
    <row r="380" spans="1:11" ht="21">
      <c r="A380" s="90">
        <v>627</v>
      </c>
      <c r="B380" s="91" t="s">
        <v>106</v>
      </c>
      <c r="C380" s="90">
        <v>12.12</v>
      </c>
      <c r="D380" s="90">
        <v>18.29</v>
      </c>
      <c r="E380" s="90">
        <v>30.41</v>
      </c>
      <c r="G380" s="90"/>
      <c r="H380" s="91"/>
      <c r="I380" s="90"/>
      <c r="J380" s="90"/>
      <c r="K380" s="90"/>
    </row>
    <row r="381" spans="1:11" ht="21">
      <c r="A381" s="90">
        <v>628</v>
      </c>
      <c r="B381" s="91" t="s">
        <v>106</v>
      </c>
      <c r="C381" s="90">
        <v>14.32</v>
      </c>
      <c r="D381" s="90">
        <v>18.69</v>
      </c>
      <c r="E381" s="90">
        <v>33.01</v>
      </c>
      <c r="G381" s="90"/>
      <c r="H381" s="91"/>
      <c r="I381" s="90"/>
      <c r="J381" s="90"/>
      <c r="K381" s="90"/>
    </row>
    <row r="382" spans="1:11" ht="21">
      <c r="A382" s="90">
        <v>629</v>
      </c>
      <c r="B382" s="91" t="s">
        <v>106</v>
      </c>
      <c r="C382" s="90">
        <v>14.32</v>
      </c>
      <c r="D382" s="90">
        <v>19.69</v>
      </c>
      <c r="E382" s="90">
        <v>34.01</v>
      </c>
      <c r="G382" s="90"/>
      <c r="H382" s="91"/>
      <c r="I382" s="90"/>
      <c r="J382" s="90"/>
      <c r="K382" s="90"/>
    </row>
    <row r="383" spans="1:11" ht="21">
      <c r="A383" s="90">
        <v>630</v>
      </c>
      <c r="B383" s="91" t="s">
        <v>106</v>
      </c>
      <c r="C383" s="90">
        <v>8</v>
      </c>
      <c r="D383" s="90">
        <v>9.06</v>
      </c>
      <c r="E383" s="90">
        <v>17.06</v>
      </c>
      <c r="G383" s="90"/>
      <c r="H383" s="91"/>
      <c r="I383" s="90"/>
      <c r="J383" s="90"/>
      <c r="K383" s="90"/>
    </row>
    <row r="384" spans="1:11" ht="21">
      <c r="A384" s="90">
        <v>631</v>
      </c>
      <c r="B384" s="91" t="s">
        <v>106</v>
      </c>
      <c r="C384" s="90">
        <v>8</v>
      </c>
      <c r="D384" s="90">
        <v>10.06</v>
      </c>
      <c r="E384" s="90">
        <v>18.06</v>
      </c>
      <c r="G384" s="90"/>
      <c r="H384" s="91"/>
      <c r="I384" s="90"/>
      <c r="J384" s="90"/>
      <c r="K384" s="90"/>
    </row>
    <row r="385" spans="1:11" ht="21">
      <c r="A385" s="90">
        <v>632</v>
      </c>
      <c r="B385" s="91" t="s">
        <v>106</v>
      </c>
      <c r="C385" s="90">
        <v>5.85</v>
      </c>
      <c r="D385" s="90">
        <v>4.76</v>
      </c>
      <c r="E385" s="90">
        <v>10.61</v>
      </c>
      <c r="G385" s="90"/>
      <c r="H385" s="91"/>
      <c r="I385" s="90"/>
      <c r="J385" s="90"/>
      <c r="K385" s="90"/>
    </row>
    <row r="386" spans="1:11" ht="21">
      <c r="A386" s="90">
        <v>633</v>
      </c>
      <c r="B386" s="91" t="s">
        <v>106</v>
      </c>
      <c r="C386" s="90">
        <v>5.85</v>
      </c>
      <c r="D386" s="90">
        <v>5.76</v>
      </c>
      <c r="E386" s="90">
        <v>11.61</v>
      </c>
      <c r="G386" s="90"/>
      <c r="H386" s="91"/>
      <c r="I386" s="90"/>
      <c r="J386" s="90"/>
      <c r="K386" s="90"/>
    </row>
    <row r="387" spans="1:11" ht="21">
      <c r="A387" s="90">
        <v>634</v>
      </c>
      <c r="B387" s="91" t="s">
        <v>214</v>
      </c>
      <c r="C387" s="90">
        <v>5.45</v>
      </c>
      <c r="D387" s="90">
        <v>31.61</v>
      </c>
      <c r="E387" s="90">
        <v>37.06</v>
      </c>
      <c r="G387" s="90"/>
      <c r="H387" s="91"/>
      <c r="I387" s="90"/>
      <c r="J387" s="90"/>
      <c r="K387" s="90"/>
    </row>
    <row r="388" spans="1:11" ht="21">
      <c r="A388" s="90">
        <v>635</v>
      </c>
      <c r="B388" s="91" t="s">
        <v>214</v>
      </c>
      <c r="C388" s="90">
        <v>5.45</v>
      </c>
      <c r="D388" s="90">
        <v>32.61</v>
      </c>
      <c r="E388" s="90">
        <v>38.06</v>
      </c>
      <c r="G388" s="90"/>
      <c r="H388" s="91"/>
      <c r="I388" s="90"/>
      <c r="J388" s="90"/>
      <c r="K388" s="90"/>
    </row>
    <row r="389" spans="1:11" ht="21">
      <c r="A389" s="90">
        <v>636</v>
      </c>
      <c r="B389" s="91" t="s">
        <v>214</v>
      </c>
      <c r="C389" s="90">
        <v>5.45</v>
      </c>
      <c r="D389" s="90">
        <v>35.21</v>
      </c>
      <c r="E389" s="90">
        <v>40.66</v>
      </c>
      <c r="G389" s="90"/>
      <c r="H389" s="91"/>
      <c r="I389" s="90"/>
      <c r="J389" s="90"/>
      <c r="K389" s="90"/>
    </row>
    <row r="390" spans="1:11" ht="21">
      <c r="A390" s="90">
        <v>637</v>
      </c>
      <c r="B390" s="91" t="s">
        <v>214</v>
      </c>
      <c r="C390" s="90">
        <v>5.45</v>
      </c>
      <c r="D390" s="90">
        <v>36.21</v>
      </c>
      <c r="E390" s="90">
        <v>41.66</v>
      </c>
      <c r="G390" s="90"/>
      <c r="H390" s="91"/>
      <c r="I390" s="90"/>
      <c r="J390" s="90"/>
      <c r="K390" s="90"/>
    </row>
    <row r="391" spans="1:11" ht="21">
      <c r="A391" s="90">
        <v>638</v>
      </c>
      <c r="B391" s="91" t="s">
        <v>214</v>
      </c>
      <c r="C391" s="90">
        <v>5.45</v>
      </c>
      <c r="D391" s="90">
        <v>25.16</v>
      </c>
      <c r="E391" s="90">
        <v>30.61</v>
      </c>
      <c r="G391" s="90"/>
      <c r="H391" s="91"/>
      <c r="I391" s="90"/>
      <c r="J391" s="90"/>
      <c r="K391" s="90"/>
    </row>
    <row r="392" spans="1:11" ht="21">
      <c r="A392" s="90">
        <v>639</v>
      </c>
      <c r="B392" s="91" t="s">
        <v>214</v>
      </c>
      <c r="C392" s="90">
        <v>5.45</v>
      </c>
      <c r="D392" s="90">
        <v>26.16</v>
      </c>
      <c r="E392" s="90">
        <v>31.61</v>
      </c>
      <c r="G392" s="90"/>
      <c r="H392" s="91"/>
      <c r="I392" s="90"/>
      <c r="J392" s="90"/>
      <c r="K392" s="90"/>
    </row>
    <row r="393" spans="1:11" ht="21">
      <c r="A393" s="90">
        <v>640</v>
      </c>
      <c r="B393" s="91" t="s">
        <v>214</v>
      </c>
      <c r="C393" s="90">
        <v>5.45</v>
      </c>
      <c r="D393" s="90">
        <v>28.76</v>
      </c>
      <c r="E393" s="90">
        <v>34.21</v>
      </c>
      <c r="G393" s="90"/>
      <c r="H393" s="91"/>
      <c r="I393" s="90"/>
      <c r="J393" s="90"/>
      <c r="K393" s="90"/>
    </row>
    <row r="394" spans="1:11" ht="21">
      <c r="A394" s="90">
        <v>641</v>
      </c>
      <c r="B394" s="91" t="s">
        <v>214</v>
      </c>
      <c r="C394" s="90">
        <v>5.45</v>
      </c>
      <c r="D394" s="90">
        <v>29.76</v>
      </c>
      <c r="E394" s="90">
        <v>35.21</v>
      </c>
      <c r="G394" s="90"/>
      <c r="H394" s="91"/>
      <c r="I394" s="90"/>
      <c r="J394" s="90"/>
      <c r="K394" s="90"/>
    </row>
    <row r="395" spans="1:11" ht="21">
      <c r="A395" s="90">
        <v>642</v>
      </c>
      <c r="B395" s="91" t="s">
        <v>214</v>
      </c>
      <c r="C395" s="90">
        <v>5.45</v>
      </c>
      <c r="D395" s="90">
        <v>30.41</v>
      </c>
      <c r="E395" s="90">
        <v>35.86</v>
      </c>
      <c r="G395" s="90"/>
      <c r="H395" s="91"/>
      <c r="I395" s="90"/>
      <c r="J395" s="90"/>
      <c r="K395" s="90"/>
    </row>
    <row r="396" spans="1:11" ht="21">
      <c r="A396" s="90">
        <v>643</v>
      </c>
      <c r="B396" s="91" t="s">
        <v>214</v>
      </c>
      <c r="C396" s="90">
        <v>5.45</v>
      </c>
      <c r="D396" s="90">
        <v>31.41</v>
      </c>
      <c r="E396" s="90">
        <v>36.86</v>
      </c>
      <c r="G396" s="90"/>
      <c r="H396" s="91"/>
      <c r="I396" s="90"/>
      <c r="J396" s="90"/>
      <c r="K396" s="90"/>
    </row>
    <row r="397" spans="1:11" ht="21">
      <c r="A397" s="90">
        <v>644</v>
      </c>
      <c r="B397" s="91" t="s">
        <v>214</v>
      </c>
      <c r="C397" s="90">
        <v>5.45</v>
      </c>
      <c r="D397" s="90">
        <v>34.01</v>
      </c>
      <c r="E397" s="90">
        <v>39.46</v>
      </c>
      <c r="G397" s="90"/>
      <c r="H397" s="91"/>
      <c r="I397" s="90"/>
      <c r="J397" s="90"/>
      <c r="K397" s="90"/>
    </row>
    <row r="398" spans="1:11" ht="21">
      <c r="A398" s="90">
        <v>645</v>
      </c>
      <c r="B398" s="91" t="s">
        <v>214</v>
      </c>
      <c r="C398" s="90">
        <v>5.45</v>
      </c>
      <c r="D398" s="90">
        <v>35.01</v>
      </c>
      <c r="E398" s="90">
        <v>40.46</v>
      </c>
      <c r="G398" s="90"/>
      <c r="H398" s="91"/>
      <c r="I398" s="90"/>
      <c r="J398" s="90"/>
      <c r="K398" s="90"/>
    </row>
    <row r="399" spans="1:11" ht="21">
      <c r="A399" s="90">
        <v>646</v>
      </c>
      <c r="B399" s="91" t="s">
        <v>214</v>
      </c>
      <c r="C399" s="90">
        <v>5.45</v>
      </c>
      <c r="D399" s="90">
        <v>23.96</v>
      </c>
      <c r="E399" s="90">
        <v>29.41</v>
      </c>
      <c r="G399" s="90"/>
      <c r="H399" s="91"/>
      <c r="I399" s="90"/>
      <c r="J399" s="90"/>
      <c r="K399" s="90"/>
    </row>
    <row r="400" spans="1:11" ht="21">
      <c r="A400" s="90">
        <v>647</v>
      </c>
      <c r="B400" s="91" t="s">
        <v>214</v>
      </c>
      <c r="C400" s="90">
        <v>5.45</v>
      </c>
      <c r="D400" s="90">
        <v>24.96</v>
      </c>
      <c r="E400" s="90">
        <v>30.41</v>
      </c>
      <c r="G400" s="90"/>
      <c r="H400" s="91"/>
      <c r="I400" s="90"/>
      <c r="J400" s="90"/>
      <c r="K400" s="90"/>
    </row>
    <row r="401" spans="1:11" ht="21">
      <c r="A401" s="90">
        <v>648</v>
      </c>
      <c r="B401" s="91" t="s">
        <v>214</v>
      </c>
      <c r="C401" s="90">
        <v>5.45</v>
      </c>
      <c r="D401" s="90">
        <v>27.56</v>
      </c>
      <c r="E401" s="90">
        <v>33.01</v>
      </c>
      <c r="G401" s="90"/>
      <c r="H401" s="91"/>
      <c r="I401" s="90"/>
      <c r="J401" s="90"/>
      <c r="K401" s="90"/>
    </row>
    <row r="402" spans="1:11" ht="21">
      <c r="A402" s="90">
        <v>649</v>
      </c>
      <c r="B402" s="91" t="s">
        <v>214</v>
      </c>
      <c r="C402" s="90">
        <v>5.45</v>
      </c>
      <c r="D402" s="90">
        <v>28.56</v>
      </c>
      <c r="E402" s="90">
        <v>34.01</v>
      </c>
      <c r="G402" s="90"/>
      <c r="H402" s="91"/>
      <c r="I402" s="90"/>
      <c r="J402" s="90"/>
      <c r="K402" s="90"/>
    </row>
    <row r="403" spans="1:11" ht="21">
      <c r="A403" s="90">
        <v>650</v>
      </c>
      <c r="B403" s="91" t="s">
        <v>214</v>
      </c>
      <c r="C403" s="90">
        <v>5.45</v>
      </c>
      <c r="D403" s="90">
        <v>11.61</v>
      </c>
      <c r="E403" s="90">
        <v>17.06</v>
      </c>
      <c r="G403" s="90"/>
      <c r="H403" s="91"/>
      <c r="I403" s="90"/>
      <c r="J403" s="90"/>
      <c r="K403" s="90"/>
    </row>
    <row r="404" spans="1:11" ht="21">
      <c r="A404" s="90">
        <v>651</v>
      </c>
      <c r="B404" s="91" t="s">
        <v>214</v>
      </c>
      <c r="C404" s="90">
        <v>5.45</v>
      </c>
      <c r="D404" s="90">
        <v>12.61</v>
      </c>
      <c r="E404" s="90">
        <v>18.06</v>
      </c>
      <c r="G404" s="90"/>
      <c r="H404" s="91"/>
      <c r="I404" s="90"/>
      <c r="J404" s="90"/>
      <c r="K404" s="90"/>
    </row>
    <row r="405" spans="1:11" ht="21">
      <c r="A405" s="90">
        <v>652</v>
      </c>
      <c r="B405" s="91" t="s">
        <v>214</v>
      </c>
      <c r="C405" s="90">
        <v>5.45</v>
      </c>
      <c r="D405" s="90">
        <v>5.16</v>
      </c>
      <c r="E405" s="90">
        <v>10.61</v>
      </c>
      <c r="G405" s="90"/>
      <c r="H405" s="91"/>
      <c r="I405" s="90"/>
      <c r="J405" s="90"/>
      <c r="K405" s="90"/>
    </row>
    <row r="406" spans="1:11" ht="21">
      <c r="A406" s="90">
        <v>653</v>
      </c>
      <c r="B406" s="91" t="s">
        <v>214</v>
      </c>
      <c r="C406" s="90">
        <v>5.45</v>
      </c>
      <c r="D406" s="90">
        <v>6.16</v>
      </c>
      <c r="E406" s="90">
        <v>11.61</v>
      </c>
      <c r="G406" s="90"/>
      <c r="H406" s="91"/>
      <c r="I406" s="90"/>
      <c r="J406" s="90"/>
      <c r="K406" s="90"/>
    </row>
    <row r="407" spans="1:11" ht="12.75">
      <c r="A407" s="90">
        <v>654</v>
      </c>
      <c r="B407" s="91" t="s">
        <v>107</v>
      </c>
      <c r="C407" s="90">
        <v>17.3</v>
      </c>
      <c r="D407" s="90">
        <v>28.76</v>
      </c>
      <c r="E407" s="90">
        <v>46.06</v>
      </c>
      <c r="G407" s="90"/>
      <c r="H407" s="91"/>
      <c r="I407" s="90"/>
      <c r="J407" s="90"/>
      <c r="K407" s="90"/>
    </row>
    <row r="408" spans="1:11" ht="12.75">
      <c r="A408" s="90">
        <v>655</v>
      </c>
      <c r="B408" s="91" t="s">
        <v>107</v>
      </c>
      <c r="C408" s="90">
        <v>15.15</v>
      </c>
      <c r="D408" s="90">
        <v>24.46</v>
      </c>
      <c r="E408" s="90">
        <v>39.61</v>
      </c>
      <c r="G408" s="90"/>
      <c r="H408" s="91"/>
      <c r="I408" s="90"/>
      <c r="J408" s="90"/>
      <c r="K408" s="90"/>
    </row>
    <row r="409" spans="1:11" ht="12.75">
      <c r="A409" s="90">
        <v>656</v>
      </c>
      <c r="B409" s="91" t="s">
        <v>107</v>
      </c>
      <c r="C409" s="90">
        <v>18.97</v>
      </c>
      <c r="D409" s="90">
        <v>26.09</v>
      </c>
      <c r="E409" s="90">
        <v>45.06</v>
      </c>
      <c r="G409" s="90"/>
      <c r="H409" s="91"/>
      <c r="I409" s="90"/>
      <c r="J409" s="90"/>
      <c r="K409" s="90"/>
    </row>
    <row r="410" spans="1:11" ht="12.75">
      <c r="A410" s="90">
        <v>657</v>
      </c>
      <c r="B410" s="91" t="s">
        <v>107</v>
      </c>
      <c r="C410" s="90">
        <v>16.82</v>
      </c>
      <c r="D410" s="90">
        <v>21.79</v>
      </c>
      <c r="E410" s="90">
        <v>38.61</v>
      </c>
      <c r="G410" s="90"/>
      <c r="H410" s="91"/>
      <c r="I410" s="90"/>
      <c r="J410" s="90"/>
      <c r="K410" s="90"/>
    </row>
    <row r="411" spans="1:11" ht="21">
      <c r="A411" s="90">
        <v>658</v>
      </c>
      <c r="B411" s="91" t="s">
        <v>108</v>
      </c>
      <c r="C411" s="90">
        <v>18</v>
      </c>
      <c r="D411" s="90">
        <v>30.06</v>
      </c>
      <c r="E411" s="90">
        <v>48.06</v>
      </c>
      <c r="G411" s="90"/>
      <c r="H411" s="91"/>
      <c r="I411" s="90"/>
      <c r="J411" s="90"/>
      <c r="K411" s="90"/>
    </row>
    <row r="412" spans="1:11" ht="21">
      <c r="A412" s="90">
        <v>659</v>
      </c>
      <c r="B412" s="91" t="s">
        <v>108</v>
      </c>
      <c r="C412" s="90">
        <v>15.85</v>
      </c>
      <c r="D412" s="90">
        <v>25.76</v>
      </c>
      <c r="E412" s="90">
        <v>41.61</v>
      </c>
      <c r="G412" s="90"/>
      <c r="H412" s="91"/>
      <c r="I412" s="90"/>
      <c r="J412" s="90"/>
      <c r="K412" s="90"/>
    </row>
    <row r="413" spans="1:11" ht="21">
      <c r="A413" s="90">
        <v>660</v>
      </c>
      <c r="B413" s="91" t="s">
        <v>108</v>
      </c>
      <c r="C413" s="90">
        <v>19.67</v>
      </c>
      <c r="D413" s="90">
        <v>27.39</v>
      </c>
      <c r="E413" s="90">
        <v>47.06</v>
      </c>
      <c r="G413" s="90"/>
      <c r="H413" s="91"/>
      <c r="I413" s="90"/>
      <c r="J413" s="90"/>
      <c r="K413" s="90"/>
    </row>
    <row r="414" spans="1:11" ht="21">
      <c r="A414" s="90">
        <v>661</v>
      </c>
      <c r="B414" s="91" t="s">
        <v>108</v>
      </c>
      <c r="C414" s="90">
        <v>17.52</v>
      </c>
      <c r="D414" s="90">
        <v>23.09</v>
      </c>
      <c r="E414" s="90">
        <v>40.61</v>
      </c>
      <c r="G414" s="90"/>
      <c r="H414" s="91"/>
      <c r="I414" s="90"/>
      <c r="J414" s="90"/>
      <c r="K414" s="90"/>
    </row>
    <row r="415" spans="1:11" ht="12.75">
      <c r="A415" s="90">
        <v>662</v>
      </c>
      <c r="B415" s="91" t="s">
        <v>109</v>
      </c>
      <c r="C415" s="90">
        <v>17.7</v>
      </c>
      <c r="D415" s="90">
        <v>32.46</v>
      </c>
      <c r="E415" s="90">
        <v>50.16</v>
      </c>
      <c r="G415" s="90"/>
      <c r="H415" s="91"/>
      <c r="I415" s="90"/>
      <c r="J415" s="90"/>
      <c r="K415" s="90"/>
    </row>
    <row r="416" spans="1:11" ht="12.75">
      <c r="A416" s="90">
        <v>663</v>
      </c>
      <c r="B416" s="91" t="s">
        <v>109</v>
      </c>
      <c r="C416" s="90">
        <v>15.55</v>
      </c>
      <c r="D416" s="90">
        <v>28.16</v>
      </c>
      <c r="E416" s="90">
        <v>43.71</v>
      </c>
      <c r="G416" s="90"/>
      <c r="H416" s="91"/>
      <c r="I416" s="90"/>
      <c r="J416" s="90"/>
      <c r="K416" s="90"/>
    </row>
    <row r="417" spans="1:11" ht="12.75">
      <c r="A417" s="90">
        <v>664</v>
      </c>
      <c r="B417" s="91" t="s">
        <v>109</v>
      </c>
      <c r="C417" s="90">
        <v>17.22</v>
      </c>
      <c r="D417" s="90">
        <v>25.49</v>
      </c>
      <c r="E417" s="90">
        <v>42.71</v>
      </c>
      <c r="G417" s="90"/>
      <c r="H417" s="91"/>
      <c r="I417" s="90"/>
      <c r="J417" s="90"/>
      <c r="K417" s="90"/>
    </row>
    <row r="418" spans="1:11" ht="12.75">
      <c r="A418" s="90">
        <v>665</v>
      </c>
      <c r="B418" s="91" t="s">
        <v>109</v>
      </c>
      <c r="C418" s="90">
        <v>17.92</v>
      </c>
      <c r="D418" s="90">
        <v>30.83</v>
      </c>
      <c r="E418" s="90">
        <v>48.75</v>
      </c>
      <c r="G418" s="90"/>
      <c r="H418" s="91"/>
      <c r="I418" s="90"/>
      <c r="J418" s="90"/>
      <c r="K418" s="90"/>
    </row>
    <row r="419" spans="1:11" ht="21">
      <c r="A419" s="90">
        <v>666</v>
      </c>
      <c r="B419" s="91" t="s">
        <v>215</v>
      </c>
      <c r="C419" s="90">
        <v>15.5</v>
      </c>
      <c r="D419" s="90">
        <v>31.06</v>
      </c>
      <c r="E419" s="90">
        <v>46.56</v>
      </c>
      <c r="G419" s="90"/>
      <c r="H419" s="91"/>
      <c r="I419" s="90"/>
      <c r="J419" s="90"/>
      <c r="K419" s="90"/>
    </row>
    <row r="420" spans="1:11" ht="21">
      <c r="A420" s="90">
        <v>667</v>
      </c>
      <c r="B420" s="91" t="s">
        <v>215</v>
      </c>
      <c r="C420" s="90">
        <v>13.35</v>
      </c>
      <c r="D420" s="90">
        <v>26.76</v>
      </c>
      <c r="E420" s="90">
        <v>40.11</v>
      </c>
      <c r="G420" s="90"/>
      <c r="H420" s="91"/>
      <c r="I420" s="90"/>
      <c r="J420" s="90"/>
      <c r="K420" s="90"/>
    </row>
    <row r="421" spans="1:11" ht="21">
      <c r="A421" s="90">
        <v>668</v>
      </c>
      <c r="B421" s="91" t="s">
        <v>215</v>
      </c>
      <c r="C421" s="90">
        <v>14.5</v>
      </c>
      <c r="D421" s="90">
        <v>30.38</v>
      </c>
      <c r="E421" s="90">
        <v>44.88</v>
      </c>
      <c r="G421" s="90"/>
      <c r="H421" s="91"/>
      <c r="I421" s="90"/>
      <c r="J421" s="90"/>
      <c r="K421" s="90"/>
    </row>
    <row r="422" spans="1:11" ht="21">
      <c r="A422" s="90">
        <v>669</v>
      </c>
      <c r="B422" s="91" t="s">
        <v>215</v>
      </c>
      <c r="C422" s="90">
        <v>14.5</v>
      </c>
      <c r="D422" s="90">
        <v>31.38</v>
      </c>
      <c r="E422" s="90">
        <v>45.88</v>
      </c>
      <c r="G422" s="90"/>
      <c r="H422" s="91"/>
      <c r="I422" s="90"/>
      <c r="J422" s="90"/>
      <c r="K422" s="90"/>
    </row>
    <row r="423" spans="1:11" ht="21">
      <c r="A423" s="90">
        <v>670</v>
      </c>
      <c r="B423" s="91" t="s">
        <v>215</v>
      </c>
      <c r="C423" s="90">
        <v>12.35</v>
      </c>
      <c r="D423" s="90">
        <v>26.08</v>
      </c>
      <c r="E423" s="90">
        <v>38.43</v>
      </c>
      <c r="G423" s="90"/>
      <c r="H423" s="91"/>
      <c r="I423" s="90"/>
      <c r="J423" s="92"/>
      <c r="K423" s="92"/>
    </row>
    <row r="424" spans="1:11" ht="21">
      <c r="A424" s="90">
        <v>671</v>
      </c>
      <c r="B424" s="91" t="s">
        <v>215</v>
      </c>
      <c r="C424" s="90">
        <v>12.35</v>
      </c>
      <c r="D424" s="92">
        <v>27.08</v>
      </c>
      <c r="E424" s="92">
        <v>39.43</v>
      </c>
      <c r="G424" s="90"/>
      <c r="H424" s="91"/>
      <c r="I424" s="90"/>
      <c r="J424" s="92"/>
      <c r="K424" s="92"/>
    </row>
    <row r="425" spans="1:11" ht="21">
      <c r="A425" s="90">
        <v>672</v>
      </c>
      <c r="B425" s="91" t="s">
        <v>215</v>
      </c>
      <c r="C425" s="90">
        <v>19.99</v>
      </c>
      <c r="D425" s="92">
        <v>42.37</v>
      </c>
      <c r="E425" s="92">
        <v>62.36</v>
      </c>
      <c r="G425" s="90"/>
      <c r="H425" s="91"/>
      <c r="I425" s="90"/>
      <c r="J425" s="92"/>
      <c r="K425" s="92"/>
    </row>
    <row r="426" spans="1:11" ht="21">
      <c r="A426" s="90">
        <v>673</v>
      </c>
      <c r="B426" s="91" t="s">
        <v>215</v>
      </c>
      <c r="C426" s="90">
        <v>17.84</v>
      </c>
      <c r="D426" s="92">
        <v>38.07</v>
      </c>
      <c r="E426" s="92">
        <v>55.91</v>
      </c>
      <c r="G426" s="90"/>
      <c r="H426" s="91"/>
      <c r="I426" s="90"/>
      <c r="J426" s="92"/>
      <c r="K426" s="92"/>
    </row>
    <row r="427" spans="1:11" ht="21">
      <c r="A427" s="90">
        <v>674</v>
      </c>
      <c r="B427" s="91" t="s">
        <v>215</v>
      </c>
      <c r="C427" s="90">
        <v>15.13</v>
      </c>
      <c r="D427" s="92">
        <v>31.65</v>
      </c>
      <c r="E427" s="92">
        <v>46.78</v>
      </c>
      <c r="G427" s="90"/>
      <c r="H427" s="91"/>
      <c r="I427" s="90"/>
      <c r="J427" s="92"/>
      <c r="K427" s="92"/>
    </row>
    <row r="428" spans="1:11" ht="21">
      <c r="A428" s="90">
        <v>675</v>
      </c>
      <c r="B428" s="91" t="s">
        <v>215</v>
      </c>
      <c r="C428" s="90">
        <v>15.13</v>
      </c>
      <c r="D428" s="92">
        <v>32.65</v>
      </c>
      <c r="E428" s="92">
        <v>47.78</v>
      </c>
      <c r="G428" s="90"/>
      <c r="H428" s="91"/>
      <c r="I428" s="90"/>
      <c r="J428" s="92"/>
      <c r="K428" s="92"/>
    </row>
    <row r="429" spans="1:11" ht="21">
      <c r="A429" s="90">
        <v>676</v>
      </c>
      <c r="B429" s="91" t="s">
        <v>215</v>
      </c>
      <c r="C429" s="90">
        <v>12.98</v>
      </c>
      <c r="D429" s="92">
        <v>27.35</v>
      </c>
      <c r="E429" s="92">
        <v>40.33</v>
      </c>
      <c r="G429" s="90"/>
      <c r="H429" s="91"/>
      <c r="I429" s="90"/>
      <c r="J429" s="92"/>
      <c r="K429" s="92"/>
    </row>
    <row r="430" spans="1:11" ht="21">
      <c r="A430" s="90">
        <v>677</v>
      </c>
      <c r="B430" s="91" t="s">
        <v>215</v>
      </c>
      <c r="C430" s="90">
        <v>12.98</v>
      </c>
      <c r="D430" s="92">
        <v>28.35</v>
      </c>
      <c r="E430" s="92">
        <v>41.33</v>
      </c>
      <c r="G430" s="90"/>
      <c r="H430" s="91"/>
      <c r="I430" s="90"/>
      <c r="J430" s="92"/>
      <c r="K430" s="92"/>
    </row>
    <row r="431" spans="1:11" ht="21">
      <c r="A431" s="90">
        <v>678</v>
      </c>
      <c r="B431" s="91" t="s">
        <v>215</v>
      </c>
      <c r="C431" s="90">
        <v>18.53</v>
      </c>
      <c r="D431" s="92">
        <v>31.38</v>
      </c>
      <c r="E431" s="92">
        <v>49.91</v>
      </c>
      <c r="G431" s="90"/>
      <c r="H431" s="91"/>
      <c r="I431" s="90"/>
      <c r="J431" s="92"/>
      <c r="K431" s="92"/>
    </row>
    <row r="432" spans="1:11" ht="21">
      <c r="A432" s="90">
        <v>679</v>
      </c>
      <c r="B432" s="91" t="s">
        <v>215</v>
      </c>
      <c r="C432" s="90">
        <v>16.38</v>
      </c>
      <c r="D432" s="92">
        <v>27.08</v>
      </c>
      <c r="E432" s="92">
        <v>43.46</v>
      </c>
      <c r="G432" s="90"/>
      <c r="H432" s="91"/>
      <c r="I432" s="90"/>
      <c r="J432" s="92"/>
      <c r="K432" s="92"/>
    </row>
    <row r="433" spans="1:11" ht="21">
      <c r="A433" s="90">
        <v>680</v>
      </c>
      <c r="B433" s="91" t="s">
        <v>215</v>
      </c>
      <c r="C433" s="90">
        <v>15.2</v>
      </c>
      <c r="D433" s="92">
        <v>27.46</v>
      </c>
      <c r="E433" s="92">
        <v>42.66</v>
      </c>
      <c r="G433" s="90"/>
      <c r="H433" s="91"/>
      <c r="I433" s="90"/>
      <c r="J433" s="92"/>
      <c r="K433" s="92"/>
    </row>
    <row r="434" spans="1:11" ht="21">
      <c r="A434" s="90">
        <v>681</v>
      </c>
      <c r="B434" s="91" t="s">
        <v>215</v>
      </c>
      <c r="C434" s="90">
        <v>8.43</v>
      </c>
      <c r="D434" s="92">
        <v>12.18</v>
      </c>
      <c r="E434" s="92">
        <v>20.61</v>
      </c>
      <c r="G434" s="90"/>
      <c r="H434" s="91"/>
      <c r="I434" s="90"/>
      <c r="J434" s="92"/>
      <c r="K434" s="92"/>
    </row>
    <row r="435" spans="1:11" ht="21">
      <c r="A435" s="90">
        <v>682</v>
      </c>
      <c r="B435" s="91" t="s">
        <v>110</v>
      </c>
      <c r="C435" s="90">
        <v>17.17</v>
      </c>
      <c r="D435" s="92">
        <v>28.39</v>
      </c>
      <c r="E435" s="92">
        <v>45.56</v>
      </c>
      <c r="G435" s="90"/>
      <c r="H435" s="91"/>
      <c r="I435" s="90"/>
      <c r="J435" s="92"/>
      <c r="K435" s="92"/>
    </row>
    <row r="436" spans="1:11" ht="21">
      <c r="A436" s="90">
        <v>683</v>
      </c>
      <c r="B436" s="91" t="s">
        <v>110</v>
      </c>
      <c r="C436" s="90">
        <v>15.02</v>
      </c>
      <c r="D436" s="92">
        <v>24.09</v>
      </c>
      <c r="E436" s="92">
        <v>39.11</v>
      </c>
      <c r="G436" s="90"/>
      <c r="H436" s="91"/>
      <c r="I436" s="90"/>
      <c r="J436" s="90"/>
      <c r="K436" s="90"/>
    </row>
    <row r="437" spans="1:11" ht="21">
      <c r="A437" s="90">
        <v>684</v>
      </c>
      <c r="B437" s="91" t="s">
        <v>110</v>
      </c>
      <c r="C437" s="90">
        <v>18.05</v>
      </c>
      <c r="D437" s="90">
        <v>24.41</v>
      </c>
      <c r="E437" s="90">
        <v>42.46</v>
      </c>
      <c r="G437" s="90"/>
      <c r="H437" s="91"/>
      <c r="I437" s="90"/>
      <c r="J437" s="90"/>
      <c r="K437" s="90"/>
    </row>
    <row r="438" spans="1:11" ht="21">
      <c r="A438" s="90">
        <v>685</v>
      </c>
      <c r="B438" s="91" t="s">
        <v>110</v>
      </c>
      <c r="C438" s="90">
        <v>20.2</v>
      </c>
      <c r="D438" s="90">
        <v>28.71</v>
      </c>
      <c r="E438" s="90">
        <v>48.91</v>
      </c>
      <c r="G438" s="90"/>
      <c r="H438" s="91"/>
      <c r="I438" s="90"/>
      <c r="J438" s="92"/>
      <c r="K438" s="92"/>
    </row>
    <row r="439" spans="1:11" ht="21">
      <c r="A439" s="90">
        <v>686</v>
      </c>
      <c r="B439" s="91" t="s">
        <v>110</v>
      </c>
      <c r="C439" s="90">
        <v>14.72</v>
      </c>
      <c r="D439" s="92">
        <v>20.49</v>
      </c>
      <c r="E439" s="92">
        <v>35.21</v>
      </c>
      <c r="G439" s="90"/>
      <c r="H439" s="91"/>
      <c r="I439" s="90"/>
      <c r="J439" s="90"/>
      <c r="K439" s="90"/>
    </row>
    <row r="440" spans="1:11" ht="21">
      <c r="A440" s="90">
        <v>687</v>
      </c>
      <c r="B440" s="91" t="s">
        <v>110</v>
      </c>
      <c r="C440" s="90">
        <v>16.17</v>
      </c>
      <c r="D440" s="90">
        <v>27.71</v>
      </c>
      <c r="E440" s="90">
        <v>43.88</v>
      </c>
      <c r="G440" s="90"/>
      <c r="H440" s="91"/>
      <c r="I440" s="90"/>
      <c r="J440" s="90"/>
      <c r="K440" s="90"/>
    </row>
    <row r="441" spans="1:11" ht="21">
      <c r="A441" s="90">
        <v>688</v>
      </c>
      <c r="B441" s="91" t="s">
        <v>110</v>
      </c>
      <c r="C441" s="90">
        <v>16.17</v>
      </c>
      <c r="D441" s="90">
        <v>28.71</v>
      </c>
      <c r="E441" s="90">
        <v>44.88</v>
      </c>
      <c r="G441" s="90"/>
      <c r="H441" s="91"/>
      <c r="I441" s="90"/>
      <c r="J441" s="92"/>
      <c r="K441" s="92"/>
    </row>
    <row r="442" spans="1:11" ht="21">
      <c r="A442" s="90">
        <v>689</v>
      </c>
      <c r="B442" s="91" t="s">
        <v>110</v>
      </c>
      <c r="C442" s="90">
        <v>14.02</v>
      </c>
      <c r="D442" s="92">
        <v>23.41</v>
      </c>
      <c r="E442" s="92">
        <v>37.43</v>
      </c>
      <c r="G442" s="90"/>
      <c r="H442" s="91"/>
      <c r="I442" s="90"/>
      <c r="J442" s="92"/>
      <c r="K442" s="92"/>
    </row>
    <row r="443" spans="1:11" ht="21">
      <c r="A443" s="90">
        <v>690</v>
      </c>
      <c r="B443" s="91" t="s">
        <v>110</v>
      </c>
      <c r="C443" s="90">
        <v>14.02</v>
      </c>
      <c r="D443" s="92">
        <v>24.41</v>
      </c>
      <c r="E443" s="92">
        <v>38.43</v>
      </c>
      <c r="G443" s="90"/>
      <c r="H443" s="91"/>
      <c r="I443" s="90"/>
      <c r="J443" s="92"/>
      <c r="K443" s="92"/>
    </row>
    <row r="444" spans="1:11" ht="21">
      <c r="A444" s="90">
        <v>691</v>
      </c>
      <c r="B444" s="91" t="s">
        <v>110</v>
      </c>
      <c r="C444" s="90">
        <v>21.66</v>
      </c>
      <c r="D444" s="92">
        <v>39.7</v>
      </c>
      <c r="E444" s="92">
        <v>61.36</v>
      </c>
      <c r="G444" s="90"/>
      <c r="H444" s="91"/>
      <c r="I444" s="90"/>
      <c r="J444" s="92"/>
      <c r="K444" s="92"/>
    </row>
    <row r="445" spans="1:11" ht="21">
      <c r="A445" s="90">
        <v>692</v>
      </c>
      <c r="B445" s="91" t="s">
        <v>110</v>
      </c>
      <c r="C445" s="90">
        <v>19.51</v>
      </c>
      <c r="D445" s="92">
        <v>35.4</v>
      </c>
      <c r="E445" s="92">
        <v>54.91</v>
      </c>
      <c r="G445" s="90"/>
      <c r="H445" s="91"/>
      <c r="I445" s="90"/>
      <c r="J445" s="92"/>
      <c r="K445" s="92"/>
    </row>
    <row r="446" spans="1:11" ht="21">
      <c r="A446" s="90">
        <v>693</v>
      </c>
      <c r="B446" s="91" t="s">
        <v>110</v>
      </c>
      <c r="C446" s="90">
        <v>16.8</v>
      </c>
      <c r="D446" s="92">
        <v>28.98</v>
      </c>
      <c r="E446" s="92">
        <v>45.78</v>
      </c>
      <c r="G446" s="90"/>
      <c r="H446" s="91"/>
      <c r="I446" s="90"/>
      <c r="J446" s="92"/>
      <c r="K446" s="92"/>
    </row>
    <row r="447" spans="1:11" ht="21">
      <c r="A447" s="90">
        <v>694</v>
      </c>
      <c r="B447" s="91" t="s">
        <v>110</v>
      </c>
      <c r="C447" s="90">
        <v>16.8</v>
      </c>
      <c r="D447" s="92">
        <v>29.98</v>
      </c>
      <c r="E447" s="92">
        <v>46.78</v>
      </c>
      <c r="G447" s="90"/>
      <c r="H447" s="91"/>
      <c r="I447" s="90"/>
      <c r="J447" s="92"/>
      <c r="K447" s="92"/>
    </row>
    <row r="448" spans="1:11" ht="21">
      <c r="A448" s="90">
        <v>695</v>
      </c>
      <c r="B448" s="91" t="s">
        <v>110</v>
      </c>
      <c r="C448" s="90">
        <v>14.65</v>
      </c>
      <c r="D448" s="92">
        <v>24.68</v>
      </c>
      <c r="E448" s="92">
        <v>39.33</v>
      </c>
      <c r="G448" s="90"/>
      <c r="H448" s="91"/>
      <c r="I448" s="90"/>
      <c r="J448" s="92"/>
      <c r="K448" s="92"/>
    </row>
    <row r="449" spans="1:11" ht="21">
      <c r="A449" s="90">
        <v>696</v>
      </c>
      <c r="B449" s="91" t="s">
        <v>110</v>
      </c>
      <c r="C449" s="90">
        <v>14.65</v>
      </c>
      <c r="D449" s="92">
        <v>25.68</v>
      </c>
      <c r="E449" s="92">
        <v>40.33</v>
      </c>
      <c r="G449" s="90"/>
      <c r="H449" s="91"/>
      <c r="I449" s="90"/>
      <c r="J449" s="92"/>
      <c r="K449" s="92"/>
    </row>
    <row r="450" spans="1:11" ht="21">
      <c r="A450" s="90">
        <v>697</v>
      </c>
      <c r="B450" s="91" t="s">
        <v>111</v>
      </c>
      <c r="C450" s="90">
        <v>9.17</v>
      </c>
      <c r="D450" s="92">
        <v>17.74</v>
      </c>
      <c r="E450" s="92">
        <v>26.91</v>
      </c>
      <c r="G450" s="90"/>
      <c r="H450" s="91"/>
      <c r="I450" s="90"/>
      <c r="J450" s="92"/>
      <c r="K450" s="92"/>
    </row>
    <row r="451" spans="1:11" ht="21">
      <c r="A451" s="90">
        <v>698</v>
      </c>
      <c r="B451" s="91" t="s">
        <v>111</v>
      </c>
      <c r="C451" s="90">
        <v>9.17</v>
      </c>
      <c r="D451" s="92">
        <v>18.74</v>
      </c>
      <c r="E451" s="92">
        <v>27.91</v>
      </c>
      <c r="G451" s="90"/>
      <c r="H451" s="91"/>
      <c r="I451" s="90"/>
      <c r="J451" s="92"/>
      <c r="K451" s="92"/>
    </row>
    <row r="452" spans="1:11" ht="21">
      <c r="A452" s="90">
        <v>699</v>
      </c>
      <c r="B452" s="91" t="s">
        <v>111</v>
      </c>
      <c r="C452" s="90">
        <v>11.37</v>
      </c>
      <c r="D452" s="92">
        <v>19.14</v>
      </c>
      <c r="E452" s="92">
        <v>30.51</v>
      </c>
      <c r="G452" s="90"/>
      <c r="H452" s="91"/>
      <c r="I452" s="90"/>
      <c r="J452" s="92"/>
      <c r="K452" s="92"/>
    </row>
    <row r="453" spans="1:11" ht="21">
      <c r="A453" s="90">
        <v>700</v>
      </c>
      <c r="B453" s="91" t="s">
        <v>111</v>
      </c>
      <c r="C453" s="90">
        <v>11.37</v>
      </c>
      <c r="D453" s="92">
        <v>20.14</v>
      </c>
      <c r="E453" s="92">
        <v>31.51</v>
      </c>
      <c r="G453" s="90"/>
      <c r="H453" s="91"/>
      <c r="I453" s="90"/>
      <c r="J453" s="92"/>
      <c r="K453" s="92"/>
    </row>
    <row r="454" spans="1:11" ht="21">
      <c r="A454" s="90">
        <v>701</v>
      </c>
      <c r="B454" s="91" t="s">
        <v>111</v>
      </c>
      <c r="C454" s="90">
        <v>12.17</v>
      </c>
      <c r="D454" s="92">
        <v>20.74</v>
      </c>
      <c r="E454" s="92">
        <v>32.91</v>
      </c>
      <c r="G454" s="90"/>
      <c r="H454" s="91"/>
      <c r="I454" s="90"/>
      <c r="J454" s="92"/>
      <c r="K454" s="92"/>
    </row>
    <row r="455" spans="1:11" ht="21">
      <c r="A455" s="90">
        <v>702</v>
      </c>
      <c r="B455" s="91" t="s">
        <v>111</v>
      </c>
      <c r="C455" s="90">
        <v>12.17</v>
      </c>
      <c r="D455" s="92">
        <v>21.74</v>
      </c>
      <c r="E455" s="92">
        <v>33.91</v>
      </c>
      <c r="G455" s="90"/>
      <c r="H455" s="91"/>
      <c r="I455" s="90"/>
      <c r="J455" s="90"/>
      <c r="K455" s="90"/>
    </row>
    <row r="456" spans="1:11" ht="21">
      <c r="A456" s="90">
        <v>703</v>
      </c>
      <c r="B456" s="91" t="s">
        <v>111</v>
      </c>
      <c r="C456" s="90">
        <v>15.62</v>
      </c>
      <c r="D456" s="90">
        <v>22.89</v>
      </c>
      <c r="E456" s="90">
        <v>38.51</v>
      </c>
      <c r="G456" s="90"/>
      <c r="H456" s="91"/>
      <c r="I456" s="90"/>
      <c r="J456" s="90"/>
      <c r="K456" s="90"/>
    </row>
    <row r="457" spans="1:11" ht="21">
      <c r="A457" s="90">
        <v>704</v>
      </c>
      <c r="B457" s="91" t="s">
        <v>111</v>
      </c>
      <c r="C457" s="90">
        <v>15.62</v>
      </c>
      <c r="D457" s="90">
        <v>23.89</v>
      </c>
      <c r="E457" s="90">
        <v>39.51</v>
      </c>
      <c r="G457" s="90"/>
      <c r="H457" s="91"/>
      <c r="I457" s="90"/>
      <c r="J457" s="90"/>
      <c r="K457" s="90"/>
    </row>
    <row r="458" spans="1:11" ht="21">
      <c r="A458" s="90">
        <v>705</v>
      </c>
      <c r="B458" s="91" t="s">
        <v>111</v>
      </c>
      <c r="C458" s="90">
        <v>8.77</v>
      </c>
      <c r="D458" s="90">
        <v>16.94</v>
      </c>
      <c r="E458" s="90">
        <v>25.71</v>
      </c>
      <c r="G458" s="90"/>
      <c r="H458" s="91"/>
      <c r="I458" s="90"/>
      <c r="J458" s="90"/>
      <c r="K458" s="90"/>
    </row>
    <row r="459" spans="1:11" ht="21">
      <c r="A459" s="90">
        <v>706</v>
      </c>
      <c r="B459" s="91" t="s">
        <v>111</v>
      </c>
      <c r="C459" s="90">
        <v>8.77</v>
      </c>
      <c r="D459" s="90">
        <v>17.94</v>
      </c>
      <c r="E459" s="90">
        <v>26.71</v>
      </c>
      <c r="G459" s="90"/>
      <c r="H459" s="91"/>
      <c r="I459" s="90"/>
      <c r="J459" s="90"/>
      <c r="K459" s="90"/>
    </row>
    <row r="460" spans="1:11" ht="21">
      <c r="A460" s="90">
        <v>707</v>
      </c>
      <c r="B460" s="91" t="s">
        <v>111</v>
      </c>
      <c r="C460" s="90">
        <v>10.97</v>
      </c>
      <c r="D460" s="90">
        <v>18.34</v>
      </c>
      <c r="E460" s="90">
        <v>29.31</v>
      </c>
      <c r="G460" s="90"/>
      <c r="H460" s="91"/>
      <c r="I460" s="90"/>
      <c r="J460" s="90"/>
      <c r="K460" s="90"/>
    </row>
    <row r="461" spans="1:11" ht="21">
      <c r="A461" s="90">
        <v>708</v>
      </c>
      <c r="B461" s="91" t="s">
        <v>111</v>
      </c>
      <c r="C461" s="90">
        <v>10.97</v>
      </c>
      <c r="D461" s="90">
        <v>19.34</v>
      </c>
      <c r="E461" s="90">
        <v>30.31</v>
      </c>
      <c r="G461" s="90"/>
      <c r="H461" s="91"/>
      <c r="I461" s="90"/>
      <c r="J461" s="90"/>
      <c r="K461" s="90"/>
    </row>
    <row r="462" spans="1:11" ht="21">
      <c r="A462" s="90">
        <v>709</v>
      </c>
      <c r="B462" s="91" t="s">
        <v>111</v>
      </c>
      <c r="C462" s="90">
        <v>15.22</v>
      </c>
      <c r="D462" s="90">
        <v>22.09</v>
      </c>
      <c r="E462" s="90">
        <v>37.31</v>
      </c>
      <c r="G462" s="90"/>
      <c r="H462" s="91"/>
      <c r="I462" s="90"/>
      <c r="J462" s="90"/>
      <c r="K462" s="90"/>
    </row>
    <row r="463" spans="1:11" ht="21">
      <c r="A463" s="90">
        <v>710</v>
      </c>
      <c r="B463" s="91" t="s">
        <v>111</v>
      </c>
      <c r="C463" s="90">
        <v>15.22</v>
      </c>
      <c r="D463" s="90">
        <v>23.09</v>
      </c>
      <c r="E463" s="90">
        <v>38.31</v>
      </c>
      <c r="G463" s="90"/>
      <c r="H463" s="91"/>
      <c r="I463" s="90"/>
      <c r="J463" s="90"/>
      <c r="K463" s="90"/>
    </row>
    <row r="464" spans="1:11" ht="21">
      <c r="A464" s="90">
        <v>711</v>
      </c>
      <c r="B464" s="91" t="s">
        <v>111</v>
      </c>
      <c r="C464" s="90">
        <v>11.77</v>
      </c>
      <c r="D464" s="90">
        <v>19.94</v>
      </c>
      <c r="E464" s="90">
        <v>31.71</v>
      </c>
      <c r="G464" s="90"/>
      <c r="H464" s="91"/>
      <c r="I464" s="90"/>
      <c r="J464" s="90"/>
      <c r="K464" s="90"/>
    </row>
    <row r="465" spans="1:11" ht="21">
      <c r="A465" s="90">
        <v>712</v>
      </c>
      <c r="B465" s="91" t="s">
        <v>111</v>
      </c>
      <c r="C465" s="90">
        <v>11.77</v>
      </c>
      <c r="D465" s="90">
        <v>20.94</v>
      </c>
      <c r="E465" s="90">
        <v>32.71</v>
      </c>
      <c r="G465" s="90"/>
      <c r="H465" s="91"/>
      <c r="I465" s="90"/>
      <c r="J465" s="90"/>
      <c r="K465" s="90"/>
    </row>
    <row r="466" spans="1:11" ht="21">
      <c r="A466" s="90">
        <v>713</v>
      </c>
      <c r="B466" s="91" t="s">
        <v>111</v>
      </c>
      <c r="C466" s="90">
        <v>5.5</v>
      </c>
      <c r="D466" s="90">
        <v>7.41</v>
      </c>
      <c r="E466" s="90">
        <v>12.91</v>
      </c>
      <c r="G466" s="90"/>
      <c r="H466" s="91"/>
      <c r="I466" s="90"/>
      <c r="J466" s="90"/>
      <c r="K466" s="90"/>
    </row>
    <row r="467" spans="1:11" ht="21">
      <c r="A467" s="90">
        <v>714</v>
      </c>
      <c r="B467" s="91" t="s">
        <v>111</v>
      </c>
      <c r="C467" s="90">
        <v>5.5</v>
      </c>
      <c r="D467" s="90">
        <v>8.41</v>
      </c>
      <c r="E467" s="90">
        <v>13.91</v>
      </c>
      <c r="G467" s="90"/>
      <c r="H467" s="91"/>
      <c r="I467" s="90"/>
      <c r="J467" s="90"/>
      <c r="K467" s="90"/>
    </row>
    <row r="468" spans="1:11" ht="21">
      <c r="A468" s="90">
        <v>715</v>
      </c>
      <c r="B468" s="91" t="s">
        <v>111</v>
      </c>
      <c r="C468" s="90">
        <v>2.5</v>
      </c>
      <c r="D468" s="90">
        <v>4.41</v>
      </c>
      <c r="E468" s="90">
        <v>6.91</v>
      </c>
      <c r="G468" s="90"/>
      <c r="H468" s="91"/>
      <c r="I468" s="90"/>
      <c r="J468" s="90"/>
      <c r="K468" s="90"/>
    </row>
    <row r="469" spans="1:11" ht="21">
      <c r="A469" s="90">
        <v>716</v>
      </c>
      <c r="B469" s="91" t="s">
        <v>111</v>
      </c>
      <c r="C469" s="90">
        <v>2.5</v>
      </c>
      <c r="D469" s="90">
        <v>5.41</v>
      </c>
      <c r="E469" s="90">
        <v>7.91</v>
      </c>
      <c r="G469" s="90"/>
      <c r="H469" s="91"/>
      <c r="I469" s="90"/>
      <c r="J469" s="90"/>
      <c r="K469" s="90"/>
    </row>
    <row r="470" spans="1:11" ht="21">
      <c r="A470" s="90">
        <v>717</v>
      </c>
      <c r="B470" s="91" t="s">
        <v>216</v>
      </c>
      <c r="C470" s="90">
        <v>7.07</v>
      </c>
      <c r="D470" s="90">
        <v>14.13</v>
      </c>
      <c r="E470" s="90">
        <v>21.2</v>
      </c>
      <c r="G470" s="90"/>
      <c r="H470" s="91"/>
      <c r="I470" s="90"/>
      <c r="J470" s="90"/>
      <c r="K470" s="90"/>
    </row>
    <row r="471" spans="1:11" ht="21">
      <c r="A471" s="90">
        <v>718</v>
      </c>
      <c r="B471" s="91" t="s">
        <v>216</v>
      </c>
      <c r="C471" s="90">
        <v>7.07</v>
      </c>
      <c r="D471" s="90">
        <v>15.13</v>
      </c>
      <c r="E471" s="90">
        <v>22.2</v>
      </c>
      <c r="G471" s="90"/>
      <c r="H471" s="91"/>
      <c r="I471" s="90"/>
      <c r="J471" s="90"/>
      <c r="K471" s="90"/>
    </row>
    <row r="472" spans="1:11" ht="21">
      <c r="A472" s="90">
        <v>719</v>
      </c>
      <c r="B472" s="91" t="s">
        <v>216</v>
      </c>
      <c r="C472" s="90">
        <v>9.27</v>
      </c>
      <c r="D472" s="90">
        <v>15.53</v>
      </c>
      <c r="E472" s="90">
        <v>24.8</v>
      </c>
      <c r="G472" s="90"/>
      <c r="H472" s="91"/>
      <c r="I472" s="90"/>
      <c r="J472" s="90"/>
      <c r="K472" s="90"/>
    </row>
    <row r="473" spans="1:11" ht="21">
      <c r="A473" s="90">
        <v>720</v>
      </c>
      <c r="B473" s="91" t="s">
        <v>216</v>
      </c>
      <c r="C473" s="90">
        <v>9.27</v>
      </c>
      <c r="D473" s="90">
        <v>16.53</v>
      </c>
      <c r="E473" s="90">
        <v>25.8</v>
      </c>
      <c r="G473" s="90"/>
      <c r="H473" s="91"/>
      <c r="I473" s="90"/>
      <c r="J473" s="90"/>
      <c r="K473" s="90"/>
    </row>
    <row r="474" spans="1:11" ht="21">
      <c r="A474" s="90">
        <v>721</v>
      </c>
      <c r="B474" s="91" t="s">
        <v>216</v>
      </c>
      <c r="C474" s="90">
        <v>10.07</v>
      </c>
      <c r="D474" s="90">
        <v>17.13</v>
      </c>
      <c r="E474" s="90">
        <v>27.2</v>
      </c>
      <c r="G474" s="90"/>
      <c r="H474" s="91"/>
      <c r="I474" s="90"/>
      <c r="J474" s="90"/>
      <c r="K474" s="90"/>
    </row>
    <row r="475" spans="1:11" ht="21">
      <c r="A475" s="90">
        <v>722</v>
      </c>
      <c r="B475" s="91" t="s">
        <v>216</v>
      </c>
      <c r="C475" s="90">
        <v>10.07</v>
      </c>
      <c r="D475" s="90">
        <v>18.13</v>
      </c>
      <c r="E475" s="90">
        <v>28.2</v>
      </c>
      <c r="G475" s="90"/>
      <c r="H475" s="91"/>
      <c r="I475" s="90"/>
      <c r="J475" s="90"/>
      <c r="K475" s="90"/>
    </row>
    <row r="476" spans="1:11" ht="21">
      <c r="A476" s="90">
        <v>723</v>
      </c>
      <c r="B476" s="91" t="s">
        <v>216</v>
      </c>
      <c r="C476" s="90">
        <v>13.52</v>
      </c>
      <c r="D476" s="90">
        <v>19.28</v>
      </c>
      <c r="E476" s="90">
        <v>32.8</v>
      </c>
      <c r="G476" s="90"/>
      <c r="H476" s="91"/>
      <c r="I476" s="90"/>
      <c r="J476" s="90"/>
      <c r="K476" s="90"/>
    </row>
    <row r="477" spans="1:11" ht="21">
      <c r="A477" s="90">
        <v>724</v>
      </c>
      <c r="B477" s="91" t="s">
        <v>216</v>
      </c>
      <c r="C477" s="90">
        <v>13.52</v>
      </c>
      <c r="D477" s="90">
        <v>20.28</v>
      </c>
      <c r="E477" s="90">
        <v>33.8</v>
      </c>
      <c r="G477" s="90"/>
      <c r="H477" s="91"/>
      <c r="I477" s="90"/>
      <c r="J477" s="90"/>
      <c r="K477" s="90"/>
    </row>
    <row r="478" spans="1:11" ht="21">
      <c r="A478" s="90">
        <v>725</v>
      </c>
      <c r="B478" s="91" t="s">
        <v>217</v>
      </c>
      <c r="C478" s="90">
        <v>21.34</v>
      </c>
      <c r="D478" s="90">
        <v>35.72</v>
      </c>
      <c r="E478" s="90">
        <v>57.06</v>
      </c>
      <c r="G478" s="90"/>
      <c r="H478" s="91"/>
      <c r="I478" s="90"/>
      <c r="J478" s="90"/>
      <c r="K478" s="90"/>
    </row>
    <row r="479" spans="1:11" ht="21">
      <c r="A479" s="90">
        <v>726</v>
      </c>
      <c r="B479" s="91" t="s">
        <v>217</v>
      </c>
      <c r="C479" s="90">
        <v>21.34</v>
      </c>
      <c r="D479" s="90">
        <v>36.72</v>
      </c>
      <c r="E479" s="90">
        <v>58.06</v>
      </c>
      <c r="G479" s="90"/>
      <c r="H479" s="91"/>
      <c r="I479" s="90"/>
      <c r="J479" s="90"/>
      <c r="K479" s="90"/>
    </row>
    <row r="480" spans="1:11" ht="21">
      <c r="A480" s="90">
        <v>727</v>
      </c>
      <c r="B480" s="91" t="s">
        <v>217</v>
      </c>
      <c r="C480" s="90">
        <v>19.19</v>
      </c>
      <c r="D480" s="90">
        <v>31.42</v>
      </c>
      <c r="E480" s="90">
        <v>50.61</v>
      </c>
      <c r="G480" s="90"/>
      <c r="H480" s="91"/>
      <c r="I480" s="90"/>
      <c r="J480" s="90"/>
      <c r="K480" s="90"/>
    </row>
    <row r="481" spans="1:11" ht="21">
      <c r="A481" s="90">
        <v>728</v>
      </c>
      <c r="B481" s="91" t="s">
        <v>217</v>
      </c>
      <c r="C481" s="90">
        <v>19.19</v>
      </c>
      <c r="D481" s="90">
        <v>32.42</v>
      </c>
      <c r="E481" s="90">
        <v>51.61</v>
      </c>
      <c r="G481" s="90"/>
      <c r="H481" s="91"/>
      <c r="I481" s="90"/>
      <c r="J481" s="90"/>
      <c r="K481" s="90"/>
    </row>
    <row r="482" spans="1:11" ht="21">
      <c r="A482" s="90">
        <v>729</v>
      </c>
      <c r="B482" s="91" t="s">
        <v>217</v>
      </c>
      <c r="C482" s="90">
        <v>25.74</v>
      </c>
      <c r="D482" s="90">
        <v>38.52</v>
      </c>
      <c r="E482" s="90">
        <v>64.26</v>
      </c>
      <c r="G482" s="90"/>
      <c r="H482" s="91"/>
      <c r="I482" s="90"/>
      <c r="J482" s="90"/>
      <c r="K482" s="90"/>
    </row>
    <row r="483" spans="1:11" ht="21">
      <c r="A483" s="90">
        <v>730</v>
      </c>
      <c r="B483" s="91" t="s">
        <v>217</v>
      </c>
      <c r="C483" s="90">
        <v>25.74</v>
      </c>
      <c r="D483" s="90">
        <v>39.52</v>
      </c>
      <c r="E483" s="90">
        <v>65.26</v>
      </c>
      <c r="G483" s="90"/>
      <c r="H483" s="91"/>
      <c r="I483" s="90"/>
      <c r="J483" s="90"/>
      <c r="K483" s="90"/>
    </row>
    <row r="484" spans="1:11" ht="21">
      <c r="A484" s="90">
        <v>731</v>
      </c>
      <c r="B484" s="91" t="s">
        <v>217</v>
      </c>
      <c r="C484" s="90">
        <v>23.59</v>
      </c>
      <c r="D484" s="90">
        <v>34.22</v>
      </c>
      <c r="E484" s="90">
        <v>57.81</v>
      </c>
      <c r="G484" s="90"/>
      <c r="H484" s="91"/>
      <c r="I484" s="90"/>
      <c r="J484" s="90"/>
      <c r="K484" s="90"/>
    </row>
    <row r="485" spans="1:11" ht="21">
      <c r="A485" s="90">
        <v>732</v>
      </c>
      <c r="B485" s="91" t="s">
        <v>217</v>
      </c>
      <c r="C485" s="90">
        <v>23.59</v>
      </c>
      <c r="D485" s="90">
        <v>35.22</v>
      </c>
      <c r="E485" s="90">
        <v>58.81</v>
      </c>
      <c r="G485" s="90"/>
      <c r="H485" s="91"/>
      <c r="I485" s="90"/>
      <c r="J485" s="90"/>
      <c r="K485" s="90"/>
    </row>
    <row r="486" spans="1:11" ht="21">
      <c r="A486" s="90">
        <v>733</v>
      </c>
      <c r="B486" s="91" t="s">
        <v>217</v>
      </c>
      <c r="C486" s="90">
        <v>18.79</v>
      </c>
      <c r="D486" s="90">
        <v>30.62</v>
      </c>
      <c r="E486" s="90">
        <v>49.41</v>
      </c>
      <c r="G486" s="90"/>
      <c r="H486" s="91"/>
      <c r="I486" s="90"/>
      <c r="J486" s="90"/>
      <c r="K486" s="90"/>
    </row>
    <row r="487" spans="1:11" ht="21">
      <c r="A487" s="90">
        <v>734</v>
      </c>
      <c r="B487" s="91" t="s">
        <v>217</v>
      </c>
      <c r="C487" s="90">
        <v>18.79</v>
      </c>
      <c r="D487" s="90">
        <v>31.62</v>
      </c>
      <c r="E487" s="90">
        <v>50.41</v>
      </c>
      <c r="G487" s="90"/>
      <c r="H487" s="91"/>
      <c r="I487" s="90"/>
      <c r="J487" s="90"/>
      <c r="K487" s="90"/>
    </row>
    <row r="488" spans="1:11" ht="21">
      <c r="A488" s="90">
        <v>735</v>
      </c>
      <c r="B488" s="91" t="s">
        <v>217</v>
      </c>
      <c r="C488" s="90">
        <v>23.19</v>
      </c>
      <c r="D488" s="90">
        <v>33.42</v>
      </c>
      <c r="E488" s="90">
        <v>56.61</v>
      </c>
      <c r="G488" s="90"/>
      <c r="H488" s="91"/>
      <c r="I488" s="90"/>
      <c r="J488" s="90"/>
      <c r="K488" s="90"/>
    </row>
    <row r="489" spans="1:11" ht="21">
      <c r="A489" s="90">
        <v>736</v>
      </c>
      <c r="B489" s="91" t="s">
        <v>217</v>
      </c>
      <c r="C489" s="90">
        <v>23.19</v>
      </c>
      <c r="D489" s="90">
        <v>34.42</v>
      </c>
      <c r="E489" s="90">
        <v>57.61</v>
      </c>
      <c r="G489" s="90"/>
      <c r="H489" s="91"/>
      <c r="I489" s="90"/>
      <c r="J489" s="90"/>
      <c r="K489" s="90"/>
    </row>
    <row r="490" spans="1:11" ht="31.5">
      <c r="A490" s="90">
        <v>737</v>
      </c>
      <c r="B490" s="91" t="s">
        <v>218</v>
      </c>
      <c r="C490" s="90">
        <v>32.4</v>
      </c>
      <c r="D490" s="90">
        <v>47.36</v>
      </c>
      <c r="E490" s="90">
        <v>79.76</v>
      </c>
      <c r="G490" s="90"/>
      <c r="H490" s="91"/>
      <c r="I490" s="90"/>
      <c r="J490" s="90"/>
      <c r="K490" s="90"/>
    </row>
    <row r="491" spans="1:11" ht="31.5">
      <c r="A491" s="90">
        <v>738</v>
      </c>
      <c r="B491" s="91" t="s">
        <v>218</v>
      </c>
      <c r="C491" s="90">
        <v>30.25</v>
      </c>
      <c r="D491" s="90">
        <v>43.06</v>
      </c>
      <c r="E491" s="90">
        <v>73.31</v>
      </c>
      <c r="G491" s="90"/>
      <c r="H491" s="91"/>
      <c r="I491" s="90"/>
      <c r="J491" s="90"/>
      <c r="K491" s="90"/>
    </row>
    <row r="492" spans="1:11" ht="31.5">
      <c r="A492" s="90">
        <v>739</v>
      </c>
      <c r="B492" s="91" t="s">
        <v>218</v>
      </c>
      <c r="C492" s="90">
        <v>24.34</v>
      </c>
      <c r="D492" s="90">
        <v>46.36</v>
      </c>
      <c r="E492" s="90">
        <v>70.7</v>
      </c>
      <c r="G492" s="90"/>
      <c r="H492" s="91"/>
      <c r="I492" s="90"/>
      <c r="J492" s="90"/>
      <c r="K492" s="90"/>
    </row>
    <row r="493" spans="1:11" ht="31.5">
      <c r="A493" s="90">
        <v>740</v>
      </c>
      <c r="B493" s="91" t="s">
        <v>218</v>
      </c>
      <c r="C493" s="90">
        <v>24.34</v>
      </c>
      <c r="D493" s="90">
        <v>47.36</v>
      </c>
      <c r="E493" s="90">
        <v>71.7</v>
      </c>
      <c r="G493" s="90"/>
      <c r="H493" s="91"/>
      <c r="I493" s="90"/>
      <c r="J493" s="90"/>
      <c r="K493" s="90"/>
    </row>
    <row r="494" spans="1:11" ht="31.5">
      <c r="A494" s="90">
        <v>741</v>
      </c>
      <c r="B494" s="91" t="s">
        <v>218</v>
      </c>
      <c r="C494" s="90">
        <v>22.19</v>
      </c>
      <c r="D494" s="90">
        <v>42.06</v>
      </c>
      <c r="E494" s="90">
        <v>64.25</v>
      </c>
      <c r="G494" s="90"/>
      <c r="H494" s="91"/>
      <c r="I494" s="90"/>
      <c r="J494" s="90"/>
      <c r="K494" s="90"/>
    </row>
    <row r="495" spans="1:11" ht="31.5">
      <c r="A495" s="90">
        <v>742</v>
      </c>
      <c r="B495" s="91" t="s">
        <v>218</v>
      </c>
      <c r="C495" s="90">
        <v>22.19</v>
      </c>
      <c r="D495" s="90">
        <v>43.06</v>
      </c>
      <c r="E495" s="90">
        <v>65.25</v>
      </c>
      <c r="G495" s="90"/>
      <c r="H495" s="91"/>
      <c r="I495" s="90"/>
      <c r="J495" s="90"/>
      <c r="K495" s="90"/>
    </row>
    <row r="496" spans="1:11" ht="31.5">
      <c r="A496" s="90">
        <v>743</v>
      </c>
      <c r="B496" s="91" t="s">
        <v>218</v>
      </c>
      <c r="C496" s="90">
        <v>25.6</v>
      </c>
      <c r="D496" s="90">
        <v>48.9</v>
      </c>
      <c r="E496" s="90">
        <v>74.5</v>
      </c>
      <c r="G496" s="90"/>
      <c r="H496" s="91"/>
      <c r="I496" s="90"/>
      <c r="J496" s="90"/>
      <c r="K496" s="90"/>
    </row>
    <row r="497" spans="1:11" ht="31.5">
      <c r="A497" s="90">
        <v>744</v>
      </c>
      <c r="B497" s="91" t="s">
        <v>218</v>
      </c>
      <c r="C497" s="90">
        <v>25.6</v>
      </c>
      <c r="D497" s="90">
        <v>49.9</v>
      </c>
      <c r="E497" s="90">
        <v>75.5</v>
      </c>
      <c r="G497" s="90"/>
      <c r="H497" s="91"/>
      <c r="I497" s="90"/>
      <c r="J497" s="90"/>
      <c r="K497" s="90"/>
    </row>
    <row r="498" spans="1:11" ht="31.5">
      <c r="A498" s="90">
        <v>745</v>
      </c>
      <c r="B498" s="91" t="s">
        <v>218</v>
      </c>
      <c r="C498" s="90">
        <v>23.45</v>
      </c>
      <c r="D498" s="90">
        <v>45.6</v>
      </c>
      <c r="E498" s="90">
        <v>69.05</v>
      </c>
      <c r="G498" s="90"/>
      <c r="H498" s="91"/>
      <c r="I498" s="90"/>
      <c r="J498" s="90"/>
      <c r="K498" s="90"/>
    </row>
    <row r="499" spans="1:11" ht="31.5">
      <c r="A499" s="90">
        <v>746</v>
      </c>
      <c r="B499" s="91" t="s">
        <v>218</v>
      </c>
      <c r="C499" s="90">
        <v>35.32</v>
      </c>
      <c r="D499" s="90">
        <v>69.34</v>
      </c>
      <c r="E499" s="90">
        <v>104.66</v>
      </c>
      <c r="G499" s="90"/>
      <c r="H499" s="91"/>
      <c r="I499" s="90"/>
      <c r="J499" s="90"/>
      <c r="K499" s="90"/>
    </row>
    <row r="500" spans="1:11" ht="31.5">
      <c r="A500" s="90">
        <v>747</v>
      </c>
      <c r="B500" s="91" t="s">
        <v>218</v>
      </c>
      <c r="C500" s="90">
        <v>33.17</v>
      </c>
      <c r="D500" s="90">
        <v>65.04</v>
      </c>
      <c r="E500" s="90">
        <v>98.21</v>
      </c>
      <c r="G500" s="90"/>
      <c r="H500" s="91"/>
      <c r="I500" s="90"/>
      <c r="J500" s="90"/>
      <c r="K500" s="90"/>
    </row>
    <row r="501" spans="1:11" ht="21">
      <c r="A501" s="90">
        <v>748</v>
      </c>
      <c r="B501" s="91" t="s">
        <v>219</v>
      </c>
      <c r="C501" s="90">
        <v>29.94</v>
      </c>
      <c r="D501" s="90">
        <v>42.12</v>
      </c>
      <c r="E501" s="90">
        <v>72.06</v>
      </c>
      <c r="G501" s="90"/>
      <c r="H501" s="91"/>
      <c r="I501" s="90"/>
      <c r="J501" s="90"/>
      <c r="K501" s="90"/>
    </row>
    <row r="502" spans="1:11" ht="21">
      <c r="A502" s="90">
        <v>749</v>
      </c>
      <c r="B502" s="91" t="s">
        <v>219</v>
      </c>
      <c r="C502" s="90">
        <v>27.79</v>
      </c>
      <c r="D502" s="90">
        <v>37.82</v>
      </c>
      <c r="E502" s="90">
        <v>65.61</v>
      </c>
      <c r="G502" s="90"/>
      <c r="H502" s="91"/>
      <c r="I502" s="90"/>
      <c r="J502" s="90"/>
      <c r="K502" s="90"/>
    </row>
    <row r="503" spans="1:11" ht="21">
      <c r="A503" s="90">
        <v>750</v>
      </c>
      <c r="B503" s="91" t="s">
        <v>220</v>
      </c>
      <c r="C503" s="90">
        <v>31.34</v>
      </c>
      <c r="D503" s="90">
        <v>45.72</v>
      </c>
      <c r="E503" s="90">
        <v>77.06</v>
      </c>
      <c r="G503" s="90"/>
      <c r="H503" s="91"/>
      <c r="I503" s="90"/>
      <c r="J503" s="90"/>
      <c r="K503" s="90"/>
    </row>
    <row r="504" spans="1:11" ht="21">
      <c r="A504" s="90">
        <v>751</v>
      </c>
      <c r="B504" s="91" t="s">
        <v>220</v>
      </c>
      <c r="C504" s="90">
        <v>29.19</v>
      </c>
      <c r="D504" s="90">
        <v>41.42</v>
      </c>
      <c r="E504" s="90">
        <v>70.61</v>
      </c>
      <c r="G504" s="90"/>
      <c r="H504" s="91"/>
      <c r="I504" s="90"/>
      <c r="J504" s="90"/>
      <c r="K504" s="90"/>
    </row>
    <row r="505" spans="1:11" ht="31.5">
      <c r="A505" s="90">
        <v>752</v>
      </c>
      <c r="B505" s="91" t="s">
        <v>112</v>
      </c>
      <c r="C505" s="90">
        <v>30.74</v>
      </c>
      <c r="D505" s="90">
        <v>49.52</v>
      </c>
      <c r="E505" s="90">
        <v>80.26</v>
      </c>
      <c r="G505" s="90"/>
      <c r="H505" s="91"/>
      <c r="I505" s="90"/>
      <c r="J505" s="90"/>
      <c r="K505" s="90"/>
    </row>
    <row r="506" spans="1:11" ht="21">
      <c r="A506" s="90">
        <v>753</v>
      </c>
      <c r="B506" s="91" t="s">
        <v>221</v>
      </c>
      <c r="C506" s="90">
        <v>28.59</v>
      </c>
      <c r="D506" s="90">
        <v>45.22</v>
      </c>
      <c r="E506" s="90">
        <v>73.81</v>
      </c>
      <c r="G506" s="90"/>
      <c r="H506" s="91"/>
      <c r="I506" s="90"/>
      <c r="J506" s="90"/>
      <c r="K506" s="90"/>
    </row>
    <row r="507" spans="1:11" ht="12.75">
      <c r="A507" s="90">
        <v>754</v>
      </c>
      <c r="B507" s="91" t="s">
        <v>113</v>
      </c>
      <c r="C507" s="90">
        <v>26.34</v>
      </c>
      <c r="D507" s="90">
        <v>46.72</v>
      </c>
      <c r="E507" s="90">
        <v>73.06</v>
      </c>
      <c r="G507" s="90"/>
      <c r="H507" s="91"/>
      <c r="I507" s="90"/>
      <c r="J507" s="90"/>
      <c r="K507" s="90"/>
    </row>
    <row r="508" spans="1:11" ht="12.75">
      <c r="A508" s="90">
        <v>755</v>
      </c>
      <c r="B508" s="91" t="s">
        <v>222</v>
      </c>
      <c r="C508" s="90">
        <v>24.19</v>
      </c>
      <c r="D508" s="90">
        <v>42.42</v>
      </c>
      <c r="E508" s="90">
        <v>66.61</v>
      </c>
      <c r="G508" s="90"/>
      <c r="H508" s="91"/>
      <c r="I508" s="90"/>
      <c r="J508" s="90"/>
      <c r="K508" s="90"/>
    </row>
    <row r="509" spans="1:11" ht="12.75">
      <c r="A509" s="90">
        <v>756</v>
      </c>
      <c r="B509" s="91" t="s">
        <v>222</v>
      </c>
      <c r="C509" s="90">
        <v>12.57</v>
      </c>
      <c r="D509" s="90">
        <v>18.78</v>
      </c>
      <c r="E509" s="90">
        <v>31.35</v>
      </c>
      <c r="G509" s="90"/>
      <c r="H509" s="91"/>
      <c r="I509" s="90"/>
      <c r="J509" s="90"/>
      <c r="K509" s="90"/>
    </row>
    <row r="510" spans="1:11" ht="12.75">
      <c r="A510" s="90">
        <v>757</v>
      </c>
      <c r="B510" s="91" t="s">
        <v>222</v>
      </c>
      <c r="C510" s="90">
        <v>12.57</v>
      </c>
      <c r="D510" s="90">
        <v>19.78</v>
      </c>
      <c r="E510" s="90">
        <v>32.35</v>
      </c>
      <c r="G510" s="90"/>
      <c r="H510" s="91"/>
      <c r="I510" s="90"/>
      <c r="J510" s="90"/>
      <c r="K510" s="90"/>
    </row>
    <row r="511" spans="1:11" ht="12.75">
      <c r="A511" s="90">
        <v>758</v>
      </c>
      <c r="B511" s="91" t="s">
        <v>222</v>
      </c>
      <c r="C511" s="90">
        <v>14.77</v>
      </c>
      <c r="D511" s="90">
        <v>20.18</v>
      </c>
      <c r="E511" s="90">
        <v>34.95</v>
      </c>
      <c r="G511" s="90"/>
      <c r="H511" s="91"/>
      <c r="I511" s="90"/>
      <c r="J511" s="90"/>
      <c r="K511" s="90"/>
    </row>
    <row r="512" spans="1:11" ht="12.75">
      <c r="A512" s="90">
        <v>759</v>
      </c>
      <c r="B512" s="91" t="s">
        <v>222</v>
      </c>
      <c r="C512" s="90">
        <v>14.77</v>
      </c>
      <c r="D512" s="90">
        <v>21.18</v>
      </c>
      <c r="E512" s="90">
        <v>35.95</v>
      </c>
      <c r="G512" s="90"/>
      <c r="H512" s="91"/>
      <c r="I512" s="90"/>
      <c r="J512" s="90"/>
      <c r="K512" s="90"/>
    </row>
    <row r="513" spans="1:11" ht="12.75">
      <c r="A513" s="90">
        <v>760</v>
      </c>
      <c r="B513" s="91" t="s">
        <v>222</v>
      </c>
      <c r="C513" s="90">
        <v>10.42</v>
      </c>
      <c r="D513" s="90">
        <v>14.48</v>
      </c>
      <c r="E513" s="90">
        <v>24.9</v>
      </c>
      <c r="G513" s="90"/>
      <c r="H513" s="91"/>
      <c r="I513" s="90"/>
      <c r="J513" s="90"/>
      <c r="K513" s="90"/>
    </row>
    <row r="514" spans="1:11" ht="12.75">
      <c r="A514" s="90">
        <v>761</v>
      </c>
      <c r="B514" s="91" t="s">
        <v>222</v>
      </c>
      <c r="C514" s="90">
        <v>10.42</v>
      </c>
      <c r="D514" s="90">
        <v>15.48</v>
      </c>
      <c r="E514" s="90">
        <v>25.9</v>
      </c>
      <c r="G514" s="90"/>
      <c r="H514" s="91"/>
      <c r="I514" s="90"/>
      <c r="J514" s="90"/>
      <c r="K514" s="90"/>
    </row>
    <row r="515" spans="1:11" ht="12.75">
      <c r="A515" s="90">
        <v>762</v>
      </c>
      <c r="B515" s="91" t="s">
        <v>222</v>
      </c>
      <c r="C515" s="90">
        <v>12.62</v>
      </c>
      <c r="D515" s="90">
        <v>15.88</v>
      </c>
      <c r="E515" s="90">
        <v>28.5</v>
      </c>
      <c r="G515" s="90"/>
      <c r="H515" s="91"/>
      <c r="I515" s="90"/>
      <c r="J515" s="90"/>
      <c r="K515" s="90"/>
    </row>
    <row r="516" spans="1:11" ht="12.75">
      <c r="A516" s="90">
        <v>763</v>
      </c>
      <c r="B516" s="91" t="s">
        <v>222</v>
      </c>
      <c r="C516" s="90">
        <v>12.62</v>
      </c>
      <c r="D516" s="90">
        <v>16.88</v>
      </c>
      <c r="E516" s="90">
        <v>29.5</v>
      </c>
      <c r="G516" s="90"/>
      <c r="H516" s="91"/>
      <c r="I516" s="90"/>
      <c r="J516" s="90"/>
      <c r="K516" s="90"/>
    </row>
    <row r="517" spans="1:5" ht="12.75">
      <c r="A517" s="90">
        <v>764</v>
      </c>
      <c r="B517" s="91" t="s">
        <v>222</v>
      </c>
      <c r="C517" s="90">
        <v>12.17</v>
      </c>
      <c r="D517" s="90">
        <v>17.98</v>
      </c>
      <c r="E517" s="90">
        <v>30.15</v>
      </c>
    </row>
    <row r="518" spans="1:5" ht="12.75">
      <c r="A518" s="118">
        <v>765</v>
      </c>
      <c r="B518" s="118" t="s">
        <v>222</v>
      </c>
      <c r="C518" s="118">
        <v>12.17</v>
      </c>
      <c r="D518" s="118">
        <v>18.98</v>
      </c>
      <c r="E518" s="118">
        <v>31.15</v>
      </c>
    </row>
    <row r="519" spans="1:5" ht="12.75">
      <c r="A519" s="118">
        <v>766</v>
      </c>
      <c r="B519" s="118" t="s">
        <v>222</v>
      </c>
      <c r="C519" s="118">
        <v>14.37</v>
      </c>
      <c r="D519" s="118">
        <v>19.38</v>
      </c>
      <c r="E519" s="118">
        <v>33.75</v>
      </c>
    </row>
    <row r="520" spans="1:5" ht="12.75">
      <c r="A520" s="118">
        <v>767</v>
      </c>
      <c r="B520" s="118" t="s">
        <v>222</v>
      </c>
      <c r="C520" s="118">
        <v>14.37</v>
      </c>
      <c r="D520" s="118">
        <v>20.38</v>
      </c>
      <c r="E520" s="118">
        <v>34.75</v>
      </c>
    </row>
    <row r="521" spans="1:5" ht="12.75">
      <c r="A521" s="118">
        <v>768</v>
      </c>
      <c r="B521" s="118" t="s">
        <v>222</v>
      </c>
      <c r="C521" s="118">
        <v>10.02</v>
      </c>
      <c r="D521" s="118">
        <v>13.68</v>
      </c>
      <c r="E521" s="118">
        <v>23.7</v>
      </c>
    </row>
    <row r="522" spans="1:5" ht="12.75">
      <c r="A522" s="118">
        <v>769</v>
      </c>
      <c r="B522" s="118" t="s">
        <v>222</v>
      </c>
      <c r="C522" s="118">
        <v>10.02</v>
      </c>
      <c r="D522" s="118">
        <v>14.68</v>
      </c>
      <c r="E522" s="118">
        <v>24.7</v>
      </c>
    </row>
    <row r="523" spans="1:5" ht="12.75">
      <c r="A523" s="118">
        <v>770</v>
      </c>
      <c r="B523" s="118" t="s">
        <v>222</v>
      </c>
      <c r="C523" s="118">
        <v>12.22</v>
      </c>
      <c r="D523" s="118">
        <v>15.08</v>
      </c>
      <c r="E523" s="118">
        <v>27.3</v>
      </c>
    </row>
    <row r="524" spans="1:5" ht="12.75">
      <c r="A524" s="118">
        <v>771</v>
      </c>
      <c r="B524" s="118" t="s">
        <v>222</v>
      </c>
      <c r="C524" s="118">
        <v>12.22</v>
      </c>
      <c r="D524" s="118">
        <v>16.08</v>
      </c>
      <c r="E524" s="118">
        <v>28.3</v>
      </c>
    </row>
    <row r="525" spans="1:5" ht="12.75">
      <c r="A525" s="118">
        <v>772</v>
      </c>
      <c r="B525" s="118" t="s">
        <v>222</v>
      </c>
      <c r="C525" s="118">
        <v>5.9</v>
      </c>
      <c r="D525" s="118">
        <v>5.45</v>
      </c>
      <c r="E525" s="118">
        <v>11.35</v>
      </c>
    </row>
    <row r="526" spans="1:5" ht="12.75">
      <c r="A526" s="118">
        <v>773</v>
      </c>
      <c r="B526" s="118" t="s">
        <v>222</v>
      </c>
      <c r="C526" s="118">
        <v>5.9</v>
      </c>
      <c r="D526" s="118">
        <v>6.45</v>
      </c>
      <c r="E526" s="118">
        <v>12.35</v>
      </c>
    </row>
    <row r="527" spans="1:5" ht="12.75">
      <c r="A527" s="118">
        <v>774</v>
      </c>
      <c r="B527" s="118" t="s">
        <v>222</v>
      </c>
      <c r="C527" s="118">
        <v>3.75</v>
      </c>
      <c r="D527" s="118">
        <v>1.15</v>
      </c>
      <c r="E527" s="118">
        <v>4.9</v>
      </c>
    </row>
    <row r="528" spans="1:5" ht="12.75">
      <c r="A528" s="118">
        <v>775</v>
      </c>
      <c r="B528" s="118" t="s">
        <v>222</v>
      </c>
      <c r="C528" s="118">
        <v>3.75</v>
      </c>
      <c r="D528" s="118">
        <v>2.15</v>
      </c>
      <c r="E528" s="118">
        <v>5.9</v>
      </c>
    </row>
    <row r="529" spans="1:5" ht="12.75">
      <c r="A529" s="118">
        <v>776</v>
      </c>
      <c r="B529" s="118" t="s">
        <v>223</v>
      </c>
      <c r="C529" s="118">
        <v>5.45</v>
      </c>
      <c r="D529" s="118">
        <v>51.61</v>
      </c>
      <c r="E529" s="118">
        <v>57.06</v>
      </c>
    </row>
    <row r="530" spans="1:5" ht="12.75">
      <c r="A530" s="118">
        <v>777</v>
      </c>
      <c r="B530" s="118" t="s">
        <v>223</v>
      </c>
      <c r="C530" s="118">
        <v>5.45</v>
      </c>
      <c r="D530" s="118">
        <v>52.61</v>
      </c>
      <c r="E530" s="118">
        <v>58.06</v>
      </c>
    </row>
    <row r="531" spans="1:5" ht="12.75">
      <c r="A531" s="118">
        <v>778</v>
      </c>
      <c r="B531" s="118" t="s">
        <v>223</v>
      </c>
      <c r="C531" s="118">
        <v>5.45</v>
      </c>
      <c r="D531" s="118">
        <v>58.81</v>
      </c>
      <c r="E531" s="118">
        <v>64.26</v>
      </c>
    </row>
    <row r="532" spans="1:5" ht="12.75">
      <c r="A532" s="118">
        <v>779</v>
      </c>
      <c r="B532" s="118" t="s">
        <v>223</v>
      </c>
      <c r="C532" s="118">
        <v>5.45</v>
      </c>
      <c r="D532" s="118">
        <v>59.81</v>
      </c>
      <c r="E532" s="118">
        <v>65.26</v>
      </c>
    </row>
    <row r="533" spans="1:5" ht="12.75">
      <c r="A533" s="118">
        <v>780</v>
      </c>
      <c r="B533" s="118" t="s">
        <v>223</v>
      </c>
      <c r="C533" s="118">
        <v>5.45</v>
      </c>
      <c r="D533" s="118">
        <v>52.36</v>
      </c>
      <c r="E533" s="118">
        <v>57.81</v>
      </c>
    </row>
    <row r="534" spans="1:5" ht="12.75">
      <c r="A534" s="118">
        <v>781</v>
      </c>
      <c r="B534" s="118" t="s">
        <v>114</v>
      </c>
      <c r="C534" s="118">
        <v>19.45</v>
      </c>
      <c r="D534" s="118">
        <v>65.266</v>
      </c>
      <c r="E534" s="118">
        <v>84.716</v>
      </c>
    </row>
    <row r="535" spans="1:5" ht="12.75">
      <c r="A535" s="118">
        <v>782</v>
      </c>
      <c r="B535" s="118" t="s">
        <v>114</v>
      </c>
      <c r="C535" s="118">
        <v>17.3</v>
      </c>
      <c r="D535" s="118">
        <v>59.891</v>
      </c>
      <c r="E535" s="118">
        <v>77.191</v>
      </c>
    </row>
    <row r="536" spans="1:5" ht="12.75">
      <c r="A536" s="118">
        <v>783</v>
      </c>
      <c r="B536" s="118" t="s">
        <v>114</v>
      </c>
      <c r="C536" s="118">
        <v>16.9</v>
      </c>
      <c r="D536" s="118">
        <v>57.641</v>
      </c>
      <c r="E536" s="118">
        <v>74.541</v>
      </c>
    </row>
    <row r="537" spans="1:5" ht="12.75">
      <c r="A537" s="118">
        <v>784</v>
      </c>
      <c r="B537" s="118" t="s">
        <v>114</v>
      </c>
      <c r="C537" s="118">
        <v>10.58</v>
      </c>
      <c r="D537" s="118">
        <v>46.853</v>
      </c>
      <c r="E537" s="118">
        <v>57.433</v>
      </c>
    </row>
    <row r="538" spans="1:5" ht="12.75">
      <c r="A538" s="118">
        <v>785</v>
      </c>
      <c r="B538" s="118" t="s">
        <v>114</v>
      </c>
      <c r="C538" s="118">
        <v>6.33</v>
      </c>
      <c r="D538" s="118">
        <v>42.163</v>
      </c>
      <c r="E538" s="118">
        <v>48.493</v>
      </c>
    </row>
    <row r="539" spans="1:5" ht="12.75">
      <c r="A539" s="118">
        <v>786</v>
      </c>
      <c r="B539" s="118" t="s">
        <v>114</v>
      </c>
      <c r="C539" s="118">
        <v>8.43</v>
      </c>
      <c r="D539" s="118">
        <v>41.478</v>
      </c>
      <c r="E539" s="118">
        <v>49.908</v>
      </c>
    </row>
    <row r="540" spans="1:5" ht="12.75">
      <c r="A540" s="118">
        <v>787</v>
      </c>
      <c r="B540" s="118" t="s">
        <v>114</v>
      </c>
      <c r="C540" s="118">
        <v>3.78</v>
      </c>
      <c r="D540" s="118">
        <v>33.288</v>
      </c>
      <c r="E540" s="118">
        <v>37.068</v>
      </c>
    </row>
    <row r="541" spans="1:5" ht="12.75">
      <c r="A541" s="118">
        <v>788</v>
      </c>
      <c r="B541" s="118" t="s">
        <v>115</v>
      </c>
      <c r="C541" s="118">
        <v>18.45</v>
      </c>
      <c r="D541" s="118">
        <v>64.328</v>
      </c>
      <c r="E541" s="118">
        <v>82.778</v>
      </c>
    </row>
    <row r="542" spans="1:5" ht="12.75">
      <c r="A542" s="118">
        <v>789</v>
      </c>
      <c r="B542" s="118" t="s">
        <v>115</v>
      </c>
      <c r="C542" s="118">
        <v>16.3</v>
      </c>
      <c r="D542" s="118">
        <v>58.953</v>
      </c>
      <c r="E542" s="118">
        <v>75.253</v>
      </c>
    </row>
    <row r="543" spans="1:5" ht="12.75">
      <c r="A543" s="118">
        <v>790</v>
      </c>
      <c r="B543" s="118" t="s">
        <v>115</v>
      </c>
      <c r="C543" s="118">
        <v>15.9</v>
      </c>
      <c r="D543" s="118">
        <v>56.703</v>
      </c>
      <c r="E543" s="118">
        <v>72.603</v>
      </c>
    </row>
    <row r="544" spans="1:5" ht="12.75">
      <c r="A544" s="118">
        <v>791</v>
      </c>
      <c r="B544" s="118" t="s">
        <v>115</v>
      </c>
      <c r="C544" s="118">
        <v>9.58</v>
      </c>
      <c r="D544" s="118">
        <v>45.915</v>
      </c>
      <c r="E544" s="118">
        <v>55.495</v>
      </c>
    </row>
    <row r="545" spans="1:5" ht="12.75">
      <c r="A545" s="118">
        <v>792</v>
      </c>
      <c r="B545" s="118" t="s">
        <v>115</v>
      </c>
      <c r="C545" s="118">
        <v>5.33</v>
      </c>
      <c r="D545" s="118">
        <v>41.225</v>
      </c>
      <c r="E545" s="118">
        <v>46.555</v>
      </c>
    </row>
    <row r="546" spans="1:5" ht="12.75">
      <c r="A546" s="118">
        <v>793</v>
      </c>
      <c r="B546" s="118" t="s">
        <v>115</v>
      </c>
      <c r="C546" s="118">
        <v>7.03</v>
      </c>
      <c r="D546" s="118">
        <v>37.04</v>
      </c>
      <c r="E546" s="118">
        <v>44.07</v>
      </c>
    </row>
    <row r="547" spans="1:5" ht="12.75">
      <c r="A547" s="118">
        <v>794</v>
      </c>
      <c r="B547" s="118" t="s">
        <v>115</v>
      </c>
      <c r="C547" s="118">
        <v>2.78</v>
      </c>
      <c r="D547" s="118">
        <v>32.35</v>
      </c>
      <c r="E547" s="118">
        <v>35.13</v>
      </c>
    </row>
    <row r="548" spans="1:5" ht="12.75">
      <c r="A548" s="118">
        <v>795</v>
      </c>
      <c r="B548" s="118" t="s">
        <v>116</v>
      </c>
      <c r="C548" s="118">
        <v>18.1</v>
      </c>
      <c r="D548" s="118">
        <v>29.51</v>
      </c>
      <c r="E548" s="118">
        <v>47.61</v>
      </c>
    </row>
    <row r="549" spans="1:5" ht="12.75">
      <c r="A549" s="118">
        <v>796</v>
      </c>
      <c r="B549" s="118" t="s">
        <v>116</v>
      </c>
      <c r="C549" s="118">
        <v>15.67</v>
      </c>
      <c r="D549" s="118">
        <v>25.58</v>
      </c>
      <c r="E549" s="118">
        <v>41.25</v>
      </c>
    </row>
    <row r="550" spans="1:5" ht="12.75">
      <c r="A550" s="118">
        <v>797</v>
      </c>
      <c r="B550" s="118" t="s">
        <v>224</v>
      </c>
      <c r="C550" s="118">
        <v>4.18</v>
      </c>
      <c r="D550" s="118">
        <v>36.788</v>
      </c>
      <c r="E550" s="118">
        <v>40.968</v>
      </c>
    </row>
    <row r="551" spans="1:5" ht="12.75">
      <c r="A551" s="118">
        <v>798</v>
      </c>
      <c r="B551" s="118" t="s">
        <v>225</v>
      </c>
      <c r="C551" s="118">
        <v>6.83</v>
      </c>
      <c r="D551" s="118">
        <v>40.1</v>
      </c>
      <c r="E551" s="118">
        <v>46.93</v>
      </c>
    </row>
    <row r="552" spans="1:5" ht="12.75">
      <c r="A552" s="118">
        <v>801</v>
      </c>
      <c r="B552" s="118" t="s">
        <v>226</v>
      </c>
      <c r="C552" s="118">
        <v>15.2</v>
      </c>
      <c r="D552" s="118">
        <v>60.576</v>
      </c>
      <c r="E552" s="118">
        <v>75.776</v>
      </c>
    </row>
    <row r="553" spans="1:5" ht="12.75">
      <c r="A553" s="118">
        <v>802</v>
      </c>
      <c r="B553" s="118" t="s">
        <v>227</v>
      </c>
      <c r="C553" s="118">
        <v>19.45</v>
      </c>
      <c r="D553" s="118">
        <v>65.266</v>
      </c>
      <c r="E553" s="118">
        <v>84.716</v>
      </c>
    </row>
    <row r="554" spans="1:5" ht="12.75">
      <c r="A554" s="118">
        <v>803</v>
      </c>
      <c r="B554" s="118" t="s">
        <v>227</v>
      </c>
      <c r="C554" s="118">
        <v>13.05</v>
      </c>
      <c r="D554" s="118">
        <v>55.201</v>
      </c>
      <c r="E554" s="118">
        <v>68.251</v>
      </c>
    </row>
    <row r="555" spans="1:5" ht="12.75">
      <c r="A555" s="118">
        <v>804</v>
      </c>
      <c r="B555" s="118" t="s">
        <v>227</v>
      </c>
      <c r="C555" s="118">
        <v>12.65</v>
      </c>
      <c r="D555" s="118">
        <v>52.951</v>
      </c>
      <c r="E555" s="118">
        <v>65.601</v>
      </c>
    </row>
    <row r="556" spans="1:5" ht="12.75">
      <c r="A556" s="118">
        <v>805</v>
      </c>
      <c r="B556" s="118" t="s">
        <v>227</v>
      </c>
      <c r="C556" s="118">
        <v>16.87</v>
      </c>
      <c r="D556" s="118">
        <v>57.238</v>
      </c>
      <c r="E556" s="118">
        <v>74.108</v>
      </c>
    </row>
    <row r="557" spans="1:5" ht="12.75">
      <c r="A557" s="118">
        <v>806</v>
      </c>
      <c r="B557" s="118" t="s">
        <v>228</v>
      </c>
      <c r="C557" s="118">
        <v>14.72</v>
      </c>
      <c r="D557" s="118">
        <v>51.863</v>
      </c>
      <c r="E557" s="118">
        <v>66.583</v>
      </c>
    </row>
    <row r="558" spans="1:5" ht="12.75">
      <c r="A558" s="118">
        <v>807</v>
      </c>
      <c r="B558" s="118" t="s">
        <v>229</v>
      </c>
      <c r="C558" s="118">
        <v>14.32</v>
      </c>
      <c r="D558" s="118">
        <v>49.613</v>
      </c>
      <c r="E558" s="118">
        <v>63.933</v>
      </c>
    </row>
    <row r="559" spans="1:5" ht="12.75">
      <c r="A559" s="118">
        <v>808</v>
      </c>
      <c r="B559" s="118" t="s">
        <v>230</v>
      </c>
      <c r="C559" s="118">
        <v>21.12</v>
      </c>
      <c r="D559" s="118">
        <v>61.928</v>
      </c>
      <c r="E559" s="118">
        <v>83.048</v>
      </c>
    </row>
    <row r="560" spans="1:5" ht="12.75">
      <c r="A560" s="118">
        <v>809</v>
      </c>
      <c r="B560" s="118" t="s">
        <v>117</v>
      </c>
      <c r="C560" s="118">
        <v>14.2</v>
      </c>
      <c r="D560" s="118">
        <v>59.638</v>
      </c>
      <c r="E560" s="118">
        <v>73.838</v>
      </c>
    </row>
    <row r="561" spans="1:5" ht="12.75">
      <c r="A561" s="118">
        <v>810</v>
      </c>
      <c r="B561" s="118" t="s">
        <v>117</v>
      </c>
      <c r="C561" s="118">
        <v>18.45</v>
      </c>
      <c r="D561" s="118">
        <v>64.328</v>
      </c>
      <c r="E561" s="118">
        <v>82.778</v>
      </c>
    </row>
    <row r="562" spans="1:5" ht="12.75">
      <c r="A562" s="118">
        <v>811</v>
      </c>
      <c r="B562" s="118" t="s">
        <v>117</v>
      </c>
      <c r="C562" s="118">
        <v>12.05</v>
      </c>
      <c r="D562" s="118">
        <v>54.263</v>
      </c>
      <c r="E562" s="118">
        <v>66.313</v>
      </c>
    </row>
    <row r="563" spans="1:5" ht="12.75">
      <c r="A563" s="118">
        <v>812</v>
      </c>
      <c r="B563" s="118" t="s">
        <v>117</v>
      </c>
      <c r="C563" s="118">
        <v>11.65</v>
      </c>
      <c r="D563" s="118">
        <v>52.013</v>
      </c>
      <c r="E563" s="118">
        <v>63.663</v>
      </c>
    </row>
    <row r="564" spans="1:5" ht="12.75">
      <c r="A564" s="118">
        <v>813</v>
      </c>
      <c r="B564" s="118" t="s">
        <v>231</v>
      </c>
      <c r="C564" s="118">
        <v>15.87</v>
      </c>
      <c r="D564" s="118">
        <v>56.3</v>
      </c>
      <c r="E564" s="118">
        <v>72.17</v>
      </c>
    </row>
    <row r="565" spans="1:5" ht="12.75">
      <c r="A565" s="118">
        <v>814</v>
      </c>
      <c r="B565" s="118" t="s">
        <v>231</v>
      </c>
      <c r="C565" s="118">
        <v>13.72</v>
      </c>
      <c r="D565" s="118">
        <v>50.925</v>
      </c>
      <c r="E565" s="118">
        <v>64.645</v>
      </c>
    </row>
    <row r="566" spans="1:5" ht="12.75">
      <c r="A566" s="118">
        <v>815</v>
      </c>
      <c r="B566" s="118" t="s">
        <v>231</v>
      </c>
      <c r="C566" s="118">
        <v>13.32</v>
      </c>
      <c r="D566" s="118">
        <v>48.675</v>
      </c>
      <c r="E566" s="118">
        <v>61.995</v>
      </c>
    </row>
    <row r="567" spans="1:5" ht="12.75">
      <c r="A567" s="118">
        <v>816</v>
      </c>
      <c r="B567" s="118" t="s">
        <v>232</v>
      </c>
      <c r="C567" s="118">
        <v>25.74</v>
      </c>
      <c r="D567" s="118">
        <v>75.651</v>
      </c>
      <c r="E567" s="118">
        <v>101.391</v>
      </c>
    </row>
    <row r="568" spans="1:5" ht="12.75">
      <c r="A568" s="118">
        <v>817</v>
      </c>
      <c r="B568" s="118" t="s">
        <v>232</v>
      </c>
      <c r="C568" s="118">
        <v>23.59</v>
      </c>
      <c r="D568" s="118">
        <v>70.276</v>
      </c>
      <c r="E568" s="118">
        <v>93.866</v>
      </c>
    </row>
    <row r="569" spans="1:5" ht="12.75">
      <c r="A569" s="118">
        <v>818</v>
      </c>
      <c r="B569" s="118" t="s">
        <v>233</v>
      </c>
      <c r="C569" s="118">
        <v>12.65</v>
      </c>
      <c r="D569" s="118">
        <v>52.951</v>
      </c>
      <c r="E569" s="118">
        <v>65.601</v>
      </c>
    </row>
    <row r="570" spans="1:5" ht="12.75">
      <c r="A570" s="118">
        <v>821</v>
      </c>
      <c r="B570" s="118" t="s">
        <v>118</v>
      </c>
      <c r="C570" s="118">
        <v>19.45</v>
      </c>
      <c r="D570" s="118">
        <v>31.21</v>
      </c>
      <c r="E570" s="118">
        <v>50.66</v>
      </c>
    </row>
    <row r="571" spans="1:5" ht="12.75">
      <c r="A571" s="118">
        <v>822</v>
      </c>
      <c r="B571" s="118" t="s">
        <v>118</v>
      </c>
      <c r="C571" s="118">
        <v>19.45</v>
      </c>
      <c r="D571" s="118">
        <v>32.21</v>
      </c>
      <c r="E571" s="118">
        <v>51.66</v>
      </c>
    </row>
    <row r="572" spans="1:5" ht="12.75">
      <c r="A572" s="118">
        <v>823</v>
      </c>
      <c r="B572" s="118" t="s">
        <v>118</v>
      </c>
      <c r="C572" s="118">
        <v>15.2</v>
      </c>
      <c r="D572" s="118">
        <v>27.46</v>
      </c>
      <c r="E572" s="118">
        <v>42.66</v>
      </c>
    </row>
    <row r="573" spans="1:5" ht="12.75">
      <c r="A573" s="118">
        <v>824</v>
      </c>
      <c r="B573" s="118" t="s">
        <v>118</v>
      </c>
      <c r="C573" s="118">
        <v>15.2</v>
      </c>
      <c r="D573" s="118">
        <v>28.46</v>
      </c>
      <c r="E573" s="118">
        <v>43.66</v>
      </c>
    </row>
    <row r="574" spans="1:5" ht="12.75">
      <c r="A574" s="118">
        <v>825</v>
      </c>
      <c r="B574" s="118" t="s">
        <v>118</v>
      </c>
      <c r="C574" s="118">
        <v>17.3</v>
      </c>
      <c r="D574" s="118">
        <v>26.91</v>
      </c>
      <c r="E574" s="118">
        <v>44.21</v>
      </c>
    </row>
    <row r="575" spans="1:5" ht="12.75">
      <c r="A575" s="118">
        <v>826</v>
      </c>
      <c r="B575" s="118" t="s">
        <v>118</v>
      </c>
      <c r="C575" s="118">
        <v>17.3</v>
      </c>
      <c r="D575" s="118">
        <v>27.91</v>
      </c>
      <c r="E575" s="118">
        <v>45.21</v>
      </c>
    </row>
    <row r="576" spans="1:5" ht="12.75">
      <c r="A576" s="118">
        <v>827</v>
      </c>
      <c r="B576" s="118" t="s">
        <v>118</v>
      </c>
      <c r="C576" s="118">
        <v>13.05</v>
      </c>
      <c r="D576" s="118">
        <v>23.16</v>
      </c>
      <c r="E576" s="118">
        <v>36.21</v>
      </c>
    </row>
    <row r="577" spans="1:5" ht="12.75">
      <c r="A577" s="118">
        <v>828</v>
      </c>
      <c r="B577" s="118" t="s">
        <v>118</v>
      </c>
      <c r="C577" s="118">
        <v>13.05</v>
      </c>
      <c r="D577" s="118">
        <v>24.16</v>
      </c>
      <c r="E577" s="118">
        <v>37.21</v>
      </c>
    </row>
    <row r="578" spans="1:5" ht="12.75">
      <c r="A578" s="118">
        <v>829</v>
      </c>
      <c r="B578" s="118" t="s">
        <v>118</v>
      </c>
      <c r="C578" s="118">
        <v>16.9</v>
      </c>
      <c r="D578" s="118">
        <v>25.11</v>
      </c>
      <c r="E578" s="118">
        <v>42.01</v>
      </c>
    </row>
    <row r="579" spans="1:5" ht="12.75">
      <c r="A579" s="118">
        <v>830</v>
      </c>
      <c r="B579" s="118" t="s">
        <v>118</v>
      </c>
      <c r="C579" s="118">
        <v>16.9</v>
      </c>
      <c r="D579" s="118">
        <v>26.11</v>
      </c>
      <c r="E579" s="118">
        <v>43.01</v>
      </c>
    </row>
    <row r="580" spans="1:5" ht="12.75">
      <c r="A580" s="118">
        <v>831</v>
      </c>
      <c r="B580" s="118" t="s">
        <v>118</v>
      </c>
      <c r="C580" s="118">
        <v>12.65</v>
      </c>
      <c r="D580" s="118">
        <v>21.36</v>
      </c>
      <c r="E580" s="118">
        <v>34.01</v>
      </c>
    </row>
    <row r="581" spans="1:5" ht="12.75">
      <c r="A581" s="118">
        <v>832</v>
      </c>
      <c r="B581" s="118" t="s">
        <v>118</v>
      </c>
      <c r="C581" s="118">
        <v>12.65</v>
      </c>
      <c r="D581" s="118">
        <v>22.36</v>
      </c>
      <c r="E581" s="118">
        <v>35.01</v>
      </c>
    </row>
    <row r="582" spans="1:5" ht="12.75">
      <c r="A582" s="118">
        <v>833</v>
      </c>
      <c r="B582" s="118" t="s">
        <v>234</v>
      </c>
      <c r="C582" s="118">
        <v>18.45</v>
      </c>
      <c r="D582" s="118">
        <v>30.46</v>
      </c>
      <c r="E582" s="118">
        <v>48.91</v>
      </c>
    </row>
    <row r="583" spans="1:5" ht="12.75">
      <c r="A583" s="118">
        <v>834</v>
      </c>
      <c r="B583" s="118" t="s">
        <v>234</v>
      </c>
      <c r="C583" s="118">
        <v>18.45</v>
      </c>
      <c r="D583" s="118">
        <v>31.46</v>
      </c>
      <c r="E583" s="118">
        <v>49.91</v>
      </c>
    </row>
    <row r="584" spans="1:5" ht="12.75">
      <c r="A584" s="118">
        <v>835</v>
      </c>
      <c r="B584" s="118" t="s">
        <v>234</v>
      </c>
      <c r="C584" s="118">
        <v>14.2</v>
      </c>
      <c r="D584" s="118">
        <v>26.71</v>
      </c>
      <c r="E584" s="118">
        <v>40.91</v>
      </c>
    </row>
    <row r="585" spans="1:5" ht="12.75">
      <c r="A585" s="118">
        <v>836</v>
      </c>
      <c r="B585" s="118" t="s">
        <v>234</v>
      </c>
      <c r="C585" s="118">
        <v>14.2</v>
      </c>
      <c r="D585" s="118">
        <v>27.71</v>
      </c>
      <c r="E585" s="118">
        <v>41.91</v>
      </c>
    </row>
    <row r="586" spans="1:5" ht="12.75">
      <c r="A586" s="118">
        <v>837</v>
      </c>
      <c r="B586" s="118" t="s">
        <v>234</v>
      </c>
      <c r="C586" s="118">
        <v>12.05</v>
      </c>
      <c r="D586" s="118">
        <v>22.41</v>
      </c>
      <c r="E586" s="118">
        <v>34.46</v>
      </c>
    </row>
    <row r="587" spans="1:5" ht="12.75">
      <c r="A587" s="118">
        <v>838</v>
      </c>
      <c r="B587" s="118" t="s">
        <v>234</v>
      </c>
      <c r="C587" s="118">
        <v>12.05</v>
      </c>
      <c r="D587" s="118">
        <v>23.41</v>
      </c>
      <c r="E587" s="118">
        <v>35.46</v>
      </c>
    </row>
    <row r="588" spans="1:5" ht="12.75">
      <c r="A588" s="118">
        <v>839</v>
      </c>
      <c r="B588" s="118" t="s">
        <v>234</v>
      </c>
      <c r="C588" s="118">
        <v>11.65</v>
      </c>
      <c r="D588" s="118">
        <v>20.61</v>
      </c>
      <c r="E588" s="118">
        <v>32.26</v>
      </c>
    </row>
    <row r="589" spans="1:5" ht="12.75">
      <c r="A589" s="118">
        <v>840</v>
      </c>
      <c r="B589" s="118" t="s">
        <v>234</v>
      </c>
      <c r="C589" s="118">
        <v>11.65</v>
      </c>
      <c r="D589" s="118">
        <v>21.61</v>
      </c>
      <c r="E589" s="118">
        <v>33.26</v>
      </c>
    </row>
    <row r="590" spans="1:5" ht="12.75">
      <c r="A590" s="118">
        <v>841</v>
      </c>
      <c r="B590" s="118" t="s">
        <v>234</v>
      </c>
      <c r="C590" s="118">
        <v>15.87</v>
      </c>
      <c r="D590" s="118">
        <v>24.04</v>
      </c>
      <c r="E590" s="118">
        <v>39.91</v>
      </c>
    </row>
    <row r="591" spans="1:5" ht="12.75">
      <c r="A591" s="118">
        <v>842</v>
      </c>
      <c r="B591" s="118" t="s">
        <v>234</v>
      </c>
      <c r="C591" s="118">
        <v>15.87</v>
      </c>
      <c r="D591" s="118">
        <v>25.04</v>
      </c>
      <c r="E591" s="118">
        <v>40.91</v>
      </c>
    </row>
    <row r="592" spans="1:5" ht="12.75">
      <c r="A592" s="118">
        <v>843</v>
      </c>
      <c r="B592" s="118" t="s">
        <v>234</v>
      </c>
      <c r="C592" s="118">
        <v>13.72</v>
      </c>
      <c r="D592" s="118">
        <v>19.74</v>
      </c>
      <c r="E592" s="118">
        <v>33.46</v>
      </c>
    </row>
    <row r="593" spans="1:5" ht="12.75">
      <c r="A593" s="118">
        <v>844</v>
      </c>
      <c r="B593" s="118" t="s">
        <v>234</v>
      </c>
      <c r="C593" s="118">
        <v>13.72</v>
      </c>
      <c r="D593" s="118">
        <v>20.74</v>
      </c>
      <c r="E593" s="118">
        <v>34.46</v>
      </c>
    </row>
    <row r="594" spans="1:5" ht="12.75">
      <c r="A594" s="118">
        <v>845</v>
      </c>
      <c r="B594" s="118" t="s">
        <v>234</v>
      </c>
      <c r="C594" s="118">
        <v>13.32</v>
      </c>
      <c r="D594" s="118">
        <v>17.94</v>
      </c>
      <c r="E594" s="118">
        <v>31.26</v>
      </c>
    </row>
    <row r="595" spans="1:5" ht="12.75">
      <c r="A595" s="118">
        <v>846</v>
      </c>
      <c r="B595" s="118" t="s">
        <v>234</v>
      </c>
      <c r="C595" s="118">
        <v>13.32</v>
      </c>
      <c r="D595" s="118">
        <v>18.94</v>
      </c>
      <c r="E595" s="118">
        <v>32.26</v>
      </c>
    </row>
    <row r="596" spans="1:5" ht="12.75">
      <c r="A596" s="118">
        <v>847</v>
      </c>
      <c r="B596" s="118" t="s">
        <v>119</v>
      </c>
      <c r="C596" s="118">
        <v>15.67</v>
      </c>
      <c r="D596" s="118">
        <v>24.58</v>
      </c>
      <c r="E596" s="118">
        <v>40.25</v>
      </c>
    </row>
    <row r="597" spans="1:5" ht="12.75">
      <c r="A597" s="118">
        <v>848</v>
      </c>
      <c r="B597" s="118" t="s">
        <v>119</v>
      </c>
      <c r="C597" s="118">
        <v>15.67</v>
      </c>
      <c r="D597" s="118">
        <v>25.58</v>
      </c>
      <c r="E597" s="118">
        <v>41.25</v>
      </c>
    </row>
    <row r="598" spans="1:5" ht="12.75">
      <c r="A598" s="118">
        <v>849</v>
      </c>
      <c r="B598" s="118" t="s">
        <v>120</v>
      </c>
      <c r="C598" s="118">
        <v>16.67</v>
      </c>
      <c r="D598" s="118">
        <v>25.33</v>
      </c>
      <c r="E598" s="118">
        <v>42</v>
      </c>
    </row>
    <row r="599" spans="1:5" ht="12.75">
      <c r="A599" s="118">
        <v>850</v>
      </c>
      <c r="B599" s="118" t="s">
        <v>120</v>
      </c>
      <c r="C599" s="118">
        <v>16.67</v>
      </c>
      <c r="D599" s="118">
        <v>26.33</v>
      </c>
      <c r="E599" s="118">
        <v>43</v>
      </c>
    </row>
    <row r="600" spans="1:5" ht="12.75">
      <c r="A600" s="118">
        <v>851</v>
      </c>
      <c r="B600" s="118" t="s">
        <v>235</v>
      </c>
      <c r="C600" s="118">
        <v>16.87</v>
      </c>
      <c r="D600" s="118">
        <v>25.79</v>
      </c>
      <c r="E600" s="118">
        <v>42.66</v>
      </c>
    </row>
    <row r="601" spans="1:5" ht="12.75">
      <c r="A601" s="118">
        <v>852</v>
      </c>
      <c r="B601" s="118" t="s">
        <v>235</v>
      </c>
      <c r="C601" s="118">
        <v>14.72</v>
      </c>
      <c r="D601" s="118">
        <v>21.49</v>
      </c>
      <c r="E601" s="118">
        <v>36.21</v>
      </c>
    </row>
    <row r="602" spans="1:5" ht="12.75">
      <c r="A602" s="118">
        <v>853</v>
      </c>
      <c r="B602" s="118" t="s">
        <v>235</v>
      </c>
      <c r="C602" s="118">
        <v>25.74</v>
      </c>
      <c r="D602" s="118">
        <v>40.52</v>
      </c>
      <c r="E602" s="118">
        <v>66.26</v>
      </c>
    </row>
    <row r="603" spans="1:5" ht="12.75">
      <c r="A603" s="118">
        <v>854</v>
      </c>
      <c r="B603" s="118" t="s">
        <v>235</v>
      </c>
      <c r="C603" s="118">
        <v>23.59</v>
      </c>
      <c r="D603" s="118">
        <v>36.22</v>
      </c>
      <c r="E603" s="118">
        <v>59.81</v>
      </c>
    </row>
    <row r="604" spans="1:5" ht="12.75">
      <c r="A604" s="118">
        <v>855</v>
      </c>
      <c r="B604" s="118" t="s">
        <v>236</v>
      </c>
      <c r="C604" s="118">
        <v>6.83</v>
      </c>
      <c r="D604" s="118">
        <v>12.08</v>
      </c>
      <c r="E604" s="118">
        <v>18.91</v>
      </c>
    </row>
    <row r="605" spans="1:5" ht="12.75">
      <c r="A605" s="118">
        <v>861</v>
      </c>
      <c r="B605" s="118" t="s">
        <v>121</v>
      </c>
      <c r="C605" s="118">
        <v>20</v>
      </c>
      <c r="D605" s="118">
        <v>0</v>
      </c>
      <c r="E605" s="118">
        <v>20</v>
      </c>
    </row>
    <row r="606" spans="1:5" ht="12.75">
      <c r="A606" s="118">
        <v>862</v>
      </c>
      <c r="B606" s="118" t="s">
        <v>121</v>
      </c>
      <c r="C606" s="118">
        <v>26</v>
      </c>
      <c r="D606" s="118">
        <v>0</v>
      </c>
      <c r="E606" s="118">
        <v>26</v>
      </c>
    </row>
    <row r="607" spans="1:5" ht="12.75">
      <c r="A607" s="118">
        <v>863</v>
      </c>
      <c r="B607" s="118" t="s">
        <v>121</v>
      </c>
      <c r="C607" s="118">
        <v>6</v>
      </c>
      <c r="D607" s="118">
        <v>0</v>
      </c>
      <c r="E607" s="118">
        <v>6</v>
      </c>
    </row>
    <row r="608" spans="1:5" ht="12.75">
      <c r="A608" s="118">
        <v>864</v>
      </c>
      <c r="B608" s="118" t="s">
        <v>237</v>
      </c>
      <c r="C608" s="118">
        <v>8.94</v>
      </c>
      <c r="D608" s="118">
        <v>0</v>
      </c>
      <c r="E608" s="118">
        <v>8.94</v>
      </c>
    </row>
    <row r="609" spans="1:5" ht="12.75">
      <c r="A609" s="118">
        <v>865</v>
      </c>
      <c r="B609" s="118" t="s">
        <v>122</v>
      </c>
      <c r="C609" s="118">
        <v>6</v>
      </c>
      <c r="D609" s="118">
        <v>0</v>
      </c>
      <c r="E609" s="118">
        <v>6</v>
      </c>
    </row>
    <row r="610" spans="1:5" ht="12.75">
      <c r="A610" s="118">
        <v>866</v>
      </c>
      <c r="B610" s="118" t="s">
        <v>123</v>
      </c>
      <c r="C610" s="118">
        <v>6.67</v>
      </c>
      <c r="D610" s="118">
        <v>13.33</v>
      </c>
      <c r="E610" s="118">
        <v>20</v>
      </c>
    </row>
    <row r="611" spans="1:5" ht="12.75">
      <c r="A611" s="118">
        <v>867</v>
      </c>
      <c r="B611" s="118" t="s">
        <v>124</v>
      </c>
      <c r="C611" s="118">
        <v>20</v>
      </c>
      <c r="D611" s="118">
        <v>0</v>
      </c>
      <c r="E611" s="118">
        <v>20</v>
      </c>
    </row>
    <row r="612" spans="1:5" ht="12.75">
      <c r="A612" s="118">
        <v>868</v>
      </c>
      <c r="B612" s="118" t="s">
        <v>125</v>
      </c>
      <c r="C612" s="118">
        <v>20</v>
      </c>
      <c r="D612" s="118">
        <v>0</v>
      </c>
      <c r="E612" s="118">
        <v>20</v>
      </c>
    </row>
    <row r="613" spans="1:5" ht="12.75">
      <c r="A613" s="118">
        <v>869</v>
      </c>
      <c r="B613" s="118" t="s">
        <v>238</v>
      </c>
      <c r="C613" s="118">
        <v>20</v>
      </c>
      <c r="D613" s="118">
        <v>0</v>
      </c>
      <c r="E613" s="118">
        <v>20</v>
      </c>
    </row>
    <row r="614" spans="1:5" ht="12.75">
      <c r="A614" s="118">
        <v>870</v>
      </c>
      <c r="B614" s="118" t="s">
        <v>238</v>
      </c>
      <c r="C614" s="118">
        <v>26</v>
      </c>
      <c r="D614" s="118">
        <v>0</v>
      </c>
      <c r="E614" s="118">
        <v>26</v>
      </c>
    </row>
    <row r="615" spans="1:5" ht="12.75">
      <c r="A615" s="118">
        <v>871</v>
      </c>
      <c r="B615" s="118" t="s">
        <v>238</v>
      </c>
      <c r="C615" s="118">
        <v>23.6</v>
      </c>
      <c r="D615" s="118">
        <v>0</v>
      </c>
      <c r="E615" s="118">
        <v>23.6</v>
      </c>
    </row>
    <row r="616" spans="1:5" ht="12.75">
      <c r="A616" s="118">
        <v>872</v>
      </c>
      <c r="B616" s="118" t="s">
        <v>238</v>
      </c>
      <c r="C616" s="118">
        <v>31.6</v>
      </c>
      <c r="D616" s="118">
        <v>0</v>
      </c>
      <c r="E616" s="118">
        <v>31.6</v>
      </c>
    </row>
    <row r="617" spans="1:5" ht="12.75">
      <c r="A617" s="118">
        <v>873</v>
      </c>
      <c r="B617" s="118" t="s">
        <v>238</v>
      </c>
      <c r="C617" s="118">
        <v>6</v>
      </c>
      <c r="D617" s="118">
        <v>0</v>
      </c>
      <c r="E617" s="118">
        <v>6</v>
      </c>
    </row>
    <row r="618" spans="1:5" ht="12.75">
      <c r="A618" s="118">
        <v>874</v>
      </c>
      <c r="B618" s="118" t="s">
        <v>238</v>
      </c>
      <c r="C618" s="118">
        <v>8</v>
      </c>
      <c r="D618" s="118">
        <v>0</v>
      </c>
      <c r="E618" s="118">
        <v>8</v>
      </c>
    </row>
    <row r="619" spans="1:5" ht="12.75">
      <c r="A619" s="118">
        <v>875</v>
      </c>
      <c r="B619" s="118" t="s">
        <v>126</v>
      </c>
      <c r="C619" s="118">
        <v>20</v>
      </c>
      <c r="D619" s="118">
        <v>0</v>
      </c>
      <c r="E619" s="118">
        <v>20</v>
      </c>
    </row>
    <row r="620" spans="1:5" ht="12.75">
      <c r="A620" s="118">
        <v>876</v>
      </c>
      <c r="B620" s="118" t="s">
        <v>126</v>
      </c>
      <c r="C620" s="118">
        <v>26</v>
      </c>
      <c r="D620" s="118">
        <v>0</v>
      </c>
      <c r="E620" s="118">
        <v>26</v>
      </c>
    </row>
    <row r="621" spans="1:5" ht="12.75">
      <c r="A621" s="118">
        <v>877</v>
      </c>
      <c r="B621" s="118" t="s">
        <v>126</v>
      </c>
      <c r="C621" s="118">
        <v>6</v>
      </c>
      <c r="D621" s="118">
        <v>0</v>
      </c>
      <c r="E621" s="118">
        <v>6</v>
      </c>
    </row>
    <row r="622" spans="1:5" ht="12.75">
      <c r="A622" s="118">
        <v>878</v>
      </c>
      <c r="B622" s="118" t="s">
        <v>127</v>
      </c>
      <c r="C622" s="118">
        <v>38.06</v>
      </c>
      <c r="D622" s="118">
        <v>0</v>
      </c>
      <c r="E622" s="118">
        <v>38.06</v>
      </c>
    </row>
    <row r="623" spans="1:5" ht="12.75">
      <c r="A623" s="118">
        <v>879</v>
      </c>
      <c r="B623" s="118" t="s">
        <v>127</v>
      </c>
      <c r="C623" s="118">
        <v>44.06</v>
      </c>
      <c r="D623" s="118">
        <v>0</v>
      </c>
      <c r="E623" s="118">
        <v>44.06</v>
      </c>
    </row>
    <row r="624" spans="1:5" ht="12.75">
      <c r="A624" s="118">
        <v>880</v>
      </c>
      <c r="B624" s="118" t="s">
        <v>127</v>
      </c>
      <c r="C624" s="118">
        <v>36.41</v>
      </c>
      <c r="D624" s="118">
        <v>0</v>
      </c>
      <c r="E624" s="118">
        <v>36.41</v>
      </c>
    </row>
    <row r="625" spans="1:5" ht="12.75">
      <c r="A625" s="118">
        <v>881</v>
      </c>
      <c r="B625" s="118" t="s">
        <v>127</v>
      </c>
      <c r="C625" s="118">
        <v>30.41</v>
      </c>
      <c r="D625" s="118">
        <v>0</v>
      </c>
      <c r="E625" s="118">
        <v>30.41</v>
      </c>
    </row>
    <row r="626" spans="1:5" ht="12.75">
      <c r="A626" s="118">
        <v>882</v>
      </c>
      <c r="B626" s="118" t="s">
        <v>127</v>
      </c>
      <c r="C626" s="118">
        <v>24.06</v>
      </c>
      <c r="D626" s="118">
        <v>0</v>
      </c>
      <c r="E626" s="118">
        <v>24.06</v>
      </c>
    </row>
    <row r="627" spans="1:5" ht="12.75">
      <c r="A627" s="118">
        <v>883</v>
      </c>
      <c r="B627" s="118" t="s">
        <v>128</v>
      </c>
      <c r="C627" s="118">
        <v>20</v>
      </c>
      <c r="D627" s="118">
        <v>0</v>
      </c>
      <c r="E627" s="118">
        <v>20</v>
      </c>
    </row>
    <row r="628" spans="1:5" ht="12.75">
      <c r="A628" s="118">
        <v>884</v>
      </c>
      <c r="B628" s="118" t="s">
        <v>128</v>
      </c>
      <c r="C628" s="118">
        <v>26</v>
      </c>
      <c r="D628" s="118">
        <v>0</v>
      </c>
      <c r="E628" s="118">
        <v>26</v>
      </c>
    </row>
    <row r="629" spans="1:5" ht="12.75">
      <c r="A629" s="118">
        <v>885</v>
      </c>
      <c r="B629" s="118" t="s">
        <v>128</v>
      </c>
      <c r="C629" s="118">
        <v>6</v>
      </c>
      <c r="D629" s="118">
        <v>0</v>
      </c>
      <c r="E629" s="118">
        <v>6</v>
      </c>
    </row>
    <row r="630" spans="1:5" ht="12.75">
      <c r="A630" s="118">
        <v>886</v>
      </c>
      <c r="B630" s="118" t="s">
        <v>239</v>
      </c>
      <c r="C630" s="118">
        <v>20</v>
      </c>
      <c r="D630" s="118">
        <v>0</v>
      </c>
      <c r="E630" s="118">
        <v>20</v>
      </c>
    </row>
    <row r="631" spans="1:5" ht="12.75">
      <c r="A631" s="118">
        <v>887</v>
      </c>
      <c r="B631" s="118" t="s">
        <v>129</v>
      </c>
      <c r="C631" s="118">
        <v>6</v>
      </c>
      <c r="D631" s="118">
        <v>0</v>
      </c>
      <c r="E631" s="118">
        <v>6</v>
      </c>
    </row>
    <row r="632" spans="1:5" ht="12.75">
      <c r="A632" s="118">
        <v>888</v>
      </c>
      <c r="B632" s="118" t="s">
        <v>130</v>
      </c>
      <c r="C632" s="118">
        <v>6</v>
      </c>
      <c r="D632" s="118">
        <v>0</v>
      </c>
      <c r="E632" s="118">
        <v>6</v>
      </c>
    </row>
    <row r="633" spans="1:5" ht="12.75">
      <c r="A633" s="118">
        <v>889</v>
      </c>
      <c r="B633" s="118" t="s">
        <v>131</v>
      </c>
      <c r="C633" s="118">
        <v>3.6</v>
      </c>
      <c r="D633" s="118">
        <v>0</v>
      </c>
      <c r="E633" s="118">
        <v>3.6</v>
      </c>
    </row>
    <row r="634" spans="1:5" ht="12.75">
      <c r="A634" s="118">
        <v>890</v>
      </c>
      <c r="B634" s="118" t="s">
        <v>131</v>
      </c>
      <c r="C634" s="118">
        <v>5.6</v>
      </c>
      <c r="D634" s="118">
        <v>0</v>
      </c>
      <c r="E634" s="118">
        <v>5.6</v>
      </c>
    </row>
    <row r="635" spans="1:5" ht="12.75">
      <c r="A635" s="118">
        <v>891</v>
      </c>
      <c r="B635" s="118" t="s">
        <v>132</v>
      </c>
      <c r="C635" s="118">
        <v>20</v>
      </c>
      <c r="D635" s="118">
        <v>0</v>
      </c>
      <c r="E635" s="118">
        <v>20</v>
      </c>
    </row>
    <row r="636" spans="1:5" ht="12.75">
      <c r="A636" s="118">
        <v>901</v>
      </c>
      <c r="B636" s="118" t="s">
        <v>240</v>
      </c>
      <c r="C636" s="118">
        <v>5</v>
      </c>
      <c r="D636" s="118">
        <v>10</v>
      </c>
      <c r="E636" s="118">
        <v>15</v>
      </c>
    </row>
    <row r="637" spans="1:5" ht="12.75">
      <c r="A637" s="118">
        <v>902</v>
      </c>
      <c r="B637" s="118" t="s">
        <v>240</v>
      </c>
      <c r="C637" s="118">
        <v>0</v>
      </c>
      <c r="D637" s="118">
        <v>15</v>
      </c>
      <c r="E637" s="118">
        <v>15</v>
      </c>
    </row>
    <row r="638" spans="1:5" ht="12.75">
      <c r="A638" s="118">
        <v>903</v>
      </c>
      <c r="B638" s="118" t="s">
        <v>240</v>
      </c>
      <c r="C638" s="118">
        <v>6</v>
      </c>
      <c r="D638" s="118">
        <v>11</v>
      </c>
      <c r="E638" s="118">
        <v>17</v>
      </c>
    </row>
    <row r="639" spans="1:5" ht="12.75">
      <c r="A639" s="118">
        <v>904</v>
      </c>
      <c r="B639" s="118" t="s">
        <v>240</v>
      </c>
      <c r="C639" s="118">
        <v>0</v>
      </c>
      <c r="D639" s="118">
        <v>17</v>
      </c>
      <c r="E639" s="118">
        <v>17</v>
      </c>
    </row>
    <row r="640" spans="1:5" ht="12.75">
      <c r="A640" s="118">
        <v>905</v>
      </c>
      <c r="B640" s="118" t="s">
        <v>240</v>
      </c>
      <c r="C640" s="118">
        <v>0</v>
      </c>
      <c r="D640" s="118">
        <v>24</v>
      </c>
      <c r="E640" s="118">
        <v>24</v>
      </c>
    </row>
    <row r="641" spans="1:5" ht="12.75">
      <c r="A641" s="118">
        <v>906</v>
      </c>
      <c r="B641" s="118" t="s">
        <v>240</v>
      </c>
      <c r="C641" s="118">
        <v>0</v>
      </c>
      <c r="D641" s="118">
        <v>28</v>
      </c>
      <c r="E641" s="118">
        <v>28</v>
      </c>
    </row>
    <row r="642" spans="1:5" ht="12.75">
      <c r="A642" s="118">
        <v>907</v>
      </c>
      <c r="B642" s="118" t="s">
        <v>240</v>
      </c>
      <c r="C642" s="118">
        <v>0</v>
      </c>
      <c r="D642" s="118">
        <v>32</v>
      </c>
      <c r="E642" s="118">
        <v>32</v>
      </c>
    </row>
    <row r="643" spans="1:5" ht="12.75">
      <c r="A643" s="118">
        <v>908</v>
      </c>
      <c r="B643" s="118" t="s">
        <v>240</v>
      </c>
      <c r="C643" s="118">
        <v>3</v>
      </c>
      <c r="D643" s="118">
        <v>29</v>
      </c>
      <c r="E643" s="118">
        <v>32</v>
      </c>
    </row>
    <row r="644" spans="1:5" ht="12.75">
      <c r="A644" s="118">
        <v>909</v>
      </c>
      <c r="B644" s="118" t="s">
        <v>240</v>
      </c>
      <c r="C644" s="118">
        <v>5</v>
      </c>
      <c r="D644" s="118">
        <v>27</v>
      </c>
      <c r="E644" s="118">
        <v>32</v>
      </c>
    </row>
    <row r="645" spans="1:5" ht="12.75">
      <c r="A645" s="118">
        <v>910</v>
      </c>
      <c r="B645" s="118" t="s">
        <v>240</v>
      </c>
      <c r="C645" s="118">
        <v>6.67</v>
      </c>
      <c r="D645" s="118">
        <v>25.33</v>
      </c>
      <c r="E645" s="118">
        <v>32</v>
      </c>
    </row>
    <row r="646" spans="1:5" ht="12.75">
      <c r="A646" s="118">
        <v>911</v>
      </c>
      <c r="B646" s="118" t="s">
        <v>241</v>
      </c>
      <c r="C646" s="118">
        <v>3.25</v>
      </c>
      <c r="D646" s="118">
        <v>0</v>
      </c>
      <c r="E646" s="118">
        <v>3.25</v>
      </c>
    </row>
    <row r="647" spans="1:5" ht="12.75">
      <c r="A647" s="118">
        <v>912</v>
      </c>
      <c r="B647" s="118" t="s">
        <v>241</v>
      </c>
      <c r="C647" s="118">
        <v>5</v>
      </c>
      <c r="D647" s="118">
        <v>0</v>
      </c>
      <c r="E647" s="118">
        <v>5</v>
      </c>
    </row>
    <row r="648" spans="1:5" ht="12.75">
      <c r="A648" s="118">
        <v>913</v>
      </c>
      <c r="B648" s="118" t="s">
        <v>241</v>
      </c>
      <c r="C648" s="118">
        <v>3.25</v>
      </c>
      <c r="D648" s="118">
        <v>3.75</v>
      </c>
      <c r="E648" s="118">
        <v>7</v>
      </c>
    </row>
    <row r="649" spans="1:5" ht="12.75">
      <c r="A649" s="118">
        <v>914</v>
      </c>
      <c r="B649" s="118" t="s">
        <v>241</v>
      </c>
      <c r="C649" s="118">
        <v>5</v>
      </c>
      <c r="D649" s="118">
        <v>10</v>
      </c>
      <c r="E649" s="118">
        <v>15</v>
      </c>
    </row>
    <row r="650" spans="1:5" ht="12.75">
      <c r="A650" s="118">
        <v>915</v>
      </c>
      <c r="B650" s="118" t="s">
        <v>241</v>
      </c>
      <c r="C650" s="118">
        <v>4.25</v>
      </c>
      <c r="D650" s="118">
        <v>4.75</v>
      </c>
      <c r="E650" s="118">
        <v>9</v>
      </c>
    </row>
    <row r="651" spans="1:5" ht="12.75">
      <c r="A651" s="118">
        <v>916</v>
      </c>
      <c r="B651" s="118" t="s">
        <v>241</v>
      </c>
      <c r="C651" s="118">
        <v>6</v>
      </c>
      <c r="D651" s="118">
        <v>11</v>
      </c>
      <c r="E651" s="118">
        <v>17</v>
      </c>
    </row>
    <row r="652" spans="1:5" ht="12.75">
      <c r="A652" s="118">
        <v>917</v>
      </c>
      <c r="B652" s="118" t="s">
        <v>242</v>
      </c>
      <c r="C652" s="118">
        <v>0</v>
      </c>
      <c r="D652" s="118">
        <v>17</v>
      </c>
      <c r="E652" s="118">
        <v>17</v>
      </c>
    </row>
    <row r="653" spans="1:5" ht="12.75">
      <c r="A653" s="118">
        <v>918</v>
      </c>
      <c r="B653" s="118" t="s">
        <v>243</v>
      </c>
      <c r="C653" s="118">
        <v>0</v>
      </c>
      <c r="D653" s="118">
        <v>17</v>
      </c>
      <c r="E653" s="118">
        <v>17</v>
      </c>
    </row>
    <row r="654" spans="1:5" ht="12.75">
      <c r="A654" s="118">
        <v>919</v>
      </c>
      <c r="B654" s="118" t="s">
        <v>243</v>
      </c>
      <c r="C654" s="118">
        <v>6</v>
      </c>
      <c r="D654" s="118">
        <v>11</v>
      </c>
      <c r="E654" s="118">
        <v>17</v>
      </c>
    </row>
    <row r="655" spans="1:5" ht="12.75">
      <c r="A655" s="118">
        <v>920</v>
      </c>
      <c r="B655" s="118" t="s">
        <v>244</v>
      </c>
      <c r="C655" s="118">
        <v>0</v>
      </c>
      <c r="D655" s="118">
        <v>32</v>
      </c>
      <c r="E655" s="118">
        <v>32</v>
      </c>
    </row>
    <row r="656" spans="1:5" ht="12.75">
      <c r="A656" s="118">
        <v>921</v>
      </c>
      <c r="B656" s="118" t="s">
        <v>244</v>
      </c>
      <c r="C656" s="118">
        <v>0</v>
      </c>
      <c r="D656" s="118">
        <v>9</v>
      </c>
      <c r="E656" s="118">
        <v>9</v>
      </c>
    </row>
    <row r="657" spans="1:5" ht="12.75">
      <c r="A657" s="118">
        <v>922</v>
      </c>
      <c r="B657" s="118" t="s">
        <v>245</v>
      </c>
      <c r="C657" s="118">
        <v>5</v>
      </c>
      <c r="D657" s="118">
        <v>10</v>
      </c>
      <c r="E657" s="118">
        <v>15</v>
      </c>
    </row>
    <row r="658" spans="1:5" ht="12.75">
      <c r="A658" s="118">
        <v>923</v>
      </c>
      <c r="B658" s="118" t="s">
        <v>245</v>
      </c>
      <c r="C658" s="118">
        <v>15</v>
      </c>
      <c r="D658" s="118">
        <v>0</v>
      </c>
      <c r="E658" s="118">
        <v>15</v>
      </c>
    </row>
    <row r="659" spans="1:5" ht="12.75">
      <c r="A659" s="118">
        <v>924</v>
      </c>
      <c r="B659" s="118" t="s">
        <v>246</v>
      </c>
      <c r="C659" s="118">
        <v>0</v>
      </c>
      <c r="D659" s="118">
        <v>7</v>
      </c>
      <c r="E659" s="118">
        <v>7</v>
      </c>
    </row>
    <row r="660" spans="1:5" ht="12.75">
      <c r="A660" s="118">
        <v>925</v>
      </c>
      <c r="B660" s="118" t="s">
        <v>246</v>
      </c>
      <c r="C660" s="118">
        <v>0</v>
      </c>
      <c r="D660" s="118">
        <v>8</v>
      </c>
      <c r="E660" s="118">
        <v>8</v>
      </c>
    </row>
    <row r="661" spans="1:5" ht="12.75">
      <c r="A661" s="118">
        <v>926</v>
      </c>
      <c r="B661" s="118" t="s">
        <v>247</v>
      </c>
      <c r="C661" s="118">
        <v>0</v>
      </c>
      <c r="D661" s="118">
        <v>17</v>
      </c>
      <c r="E661" s="118">
        <v>17</v>
      </c>
    </row>
    <row r="662" spans="1:5" ht="12.75">
      <c r="A662" s="118">
        <v>927</v>
      </c>
      <c r="B662" s="118" t="s">
        <v>248</v>
      </c>
      <c r="C662" s="118">
        <v>7</v>
      </c>
      <c r="D662" s="118">
        <v>0</v>
      </c>
      <c r="E662" s="118">
        <v>7</v>
      </c>
    </row>
    <row r="663" spans="1:5" ht="12.75">
      <c r="A663" s="118">
        <v>928</v>
      </c>
      <c r="B663" s="118" t="s">
        <v>249</v>
      </c>
      <c r="C663" s="118">
        <v>6.67</v>
      </c>
      <c r="D663" s="118">
        <v>0</v>
      </c>
      <c r="E663" s="118">
        <v>6.67</v>
      </c>
    </row>
    <row r="664" spans="1:5" ht="12.75">
      <c r="A664" s="118">
        <v>929</v>
      </c>
      <c r="B664" s="118" t="s">
        <v>250</v>
      </c>
      <c r="C664" s="118">
        <v>3</v>
      </c>
      <c r="D664" s="118">
        <v>0</v>
      </c>
      <c r="E664" s="118">
        <v>3</v>
      </c>
    </row>
    <row r="665" spans="1:5" ht="12.75">
      <c r="A665" s="118">
        <v>950</v>
      </c>
      <c r="B665" s="118" t="s">
        <v>222</v>
      </c>
      <c r="C665" s="118">
        <v>3.4</v>
      </c>
      <c r="D665" s="118">
        <v>5.8</v>
      </c>
      <c r="E665" s="118">
        <v>9.2</v>
      </c>
    </row>
    <row r="666" spans="1:5" ht="12.75">
      <c r="A666" s="118">
        <v>951</v>
      </c>
      <c r="B666" s="118" t="s">
        <v>222</v>
      </c>
      <c r="C666" s="118">
        <v>4.18</v>
      </c>
      <c r="D666" s="118">
        <v>9.43</v>
      </c>
      <c r="E666" s="118">
        <v>13.61</v>
      </c>
    </row>
    <row r="667" spans="1:5" ht="12.75">
      <c r="A667" s="118">
        <v>952</v>
      </c>
      <c r="B667" s="118" t="s">
        <v>222</v>
      </c>
      <c r="C667" s="118">
        <v>5.55</v>
      </c>
      <c r="D667" s="118">
        <v>10.1</v>
      </c>
      <c r="E667" s="118">
        <v>15.65</v>
      </c>
    </row>
    <row r="668" spans="1:5" ht="12.75">
      <c r="A668" s="118">
        <v>953</v>
      </c>
      <c r="B668" s="118" t="s">
        <v>222</v>
      </c>
      <c r="C668" s="118">
        <v>7.18</v>
      </c>
      <c r="D668" s="118">
        <v>12.43</v>
      </c>
      <c r="E668" s="118">
        <v>19.61</v>
      </c>
    </row>
    <row r="669" spans="1:5" ht="12.75">
      <c r="A669" s="118">
        <v>954</v>
      </c>
      <c r="B669" s="118" t="s">
        <v>222</v>
      </c>
      <c r="C669" s="118">
        <v>9.27</v>
      </c>
      <c r="D669" s="118">
        <v>17.53</v>
      </c>
      <c r="E669" s="118">
        <v>26.8</v>
      </c>
    </row>
    <row r="670" spans="1:5" ht="12.75">
      <c r="A670" s="118">
        <v>955</v>
      </c>
      <c r="B670" s="118" t="s">
        <v>222</v>
      </c>
      <c r="C670" s="118">
        <v>13.52</v>
      </c>
      <c r="D670" s="118">
        <v>21.28</v>
      </c>
      <c r="E670" s="118">
        <v>34.8</v>
      </c>
    </row>
    <row r="671" spans="1:5" ht="12.75">
      <c r="A671" s="118">
        <v>956</v>
      </c>
      <c r="B671" s="118" t="s">
        <v>222</v>
      </c>
      <c r="C671" s="118">
        <v>14.75</v>
      </c>
      <c r="D671" s="118">
        <v>23.66</v>
      </c>
      <c r="E671" s="118">
        <v>38.41</v>
      </c>
    </row>
    <row r="672" spans="1:5" ht="12.75">
      <c r="A672" s="118">
        <v>957</v>
      </c>
      <c r="B672" s="118" t="s">
        <v>222</v>
      </c>
      <c r="C672" s="118">
        <v>16.69</v>
      </c>
      <c r="D672" s="118">
        <v>27.01</v>
      </c>
      <c r="E672" s="118">
        <v>43.7</v>
      </c>
    </row>
    <row r="673" spans="1:5" ht="12.75">
      <c r="A673" s="118">
        <v>958</v>
      </c>
      <c r="B673" s="118" t="s">
        <v>222</v>
      </c>
      <c r="C673" s="118">
        <v>16.69</v>
      </c>
      <c r="D673" s="118">
        <v>28.01</v>
      </c>
      <c r="E673" s="118">
        <v>44.7</v>
      </c>
    </row>
    <row r="674" spans="1:5" ht="12.75">
      <c r="A674" s="118">
        <v>959</v>
      </c>
      <c r="B674" s="118" t="s">
        <v>222</v>
      </c>
      <c r="C674" s="118">
        <v>17.09</v>
      </c>
      <c r="D674" s="118">
        <v>27.81</v>
      </c>
      <c r="E674" s="118">
        <v>44.9</v>
      </c>
    </row>
    <row r="675" spans="1:5" ht="12.75">
      <c r="A675" s="118">
        <v>960</v>
      </c>
      <c r="B675" s="118" t="s">
        <v>222</v>
      </c>
      <c r="C675" s="118">
        <v>17.09</v>
      </c>
      <c r="D675" s="118">
        <v>28.81</v>
      </c>
      <c r="E675" s="118">
        <v>45.9</v>
      </c>
    </row>
    <row r="676" spans="1:5" ht="12.75">
      <c r="A676" s="118">
        <v>961</v>
      </c>
      <c r="B676" s="118" t="s">
        <v>222</v>
      </c>
      <c r="C676" s="118">
        <v>21.09</v>
      </c>
      <c r="D676" s="118">
        <v>29.81</v>
      </c>
      <c r="E676" s="118">
        <v>50.9</v>
      </c>
    </row>
    <row r="677" spans="1:5" ht="12.75">
      <c r="A677" s="118">
        <v>962</v>
      </c>
      <c r="B677" s="118" t="s">
        <v>222</v>
      </c>
      <c r="C677" s="118">
        <v>21.09</v>
      </c>
      <c r="D677" s="118">
        <v>30.81</v>
      </c>
      <c r="E677" s="118">
        <v>51.9</v>
      </c>
    </row>
    <row r="678" spans="1:5" ht="12.75">
      <c r="A678" s="118">
        <v>963</v>
      </c>
      <c r="B678" s="118" t="s">
        <v>222</v>
      </c>
      <c r="C678" s="118">
        <v>21.49</v>
      </c>
      <c r="D678" s="118">
        <v>30.61</v>
      </c>
      <c r="E678" s="118">
        <v>52.1</v>
      </c>
    </row>
    <row r="679" spans="1:5" ht="12.75">
      <c r="A679" s="118">
        <v>964</v>
      </c>
      <c r="B679" s="118" t="s">
        <v>222</v>
      </c>
      <c r="C679" s="118">
        <v>21.49</v>
      </c>
      <c r="D679" s="118">
        <v>31.61</v>
      </c>
      <c r="E679" s="118">
        <v>53.1</v>
      </c>
    </row>
    <row r="680" spans="1:5" ht="12.75">
      <c r="A680" s="118">
        <v>965</v>
      </c>
      <c r="B680" s="118" t="s">
        <v>222</v>
      </c>
      <c r="C680" s="118">
        <v>19.24</v>
      </c>
      <c r="D680" s="118">
        <v>32.11</v>
      </c>
      <c r="E680" s="118">
        <v>51.35</v>
      </c>
    </row>
    <row r="681" spans="1:5" ht="12.75">
      <c r="A681" s="118">
        <v>966</v>
      </c>
      <c r="B681" s="118" t="s">
        <v>222</v>
      </c>
      <c r="C681" s="118">
        <v>19.24</v>
      </c>
      <c r="D681" s="118">
        <v>33.11</v>
      </c>
      <c r="E681" s="118">
        <v>52.35</v>
      </c>
    </row>
    <row r="682" spans="1:5" ht="12.75">
      <c r="A682" s="118">
        <v>967</v>
      </c>
      <c r="B682" s="118" t="s">
        <v>222</v>
      </c>
      <c r="C682" s="118">
        <v>23.64</v>
      </c>
      <c r="D682" s="118">
        <v>34.91</v>
      </c>
      <c r="E682" s="118">
        <v>58.55</v>
      </c>
    </row>
    <row r="683" spans="1:5" ht="12.75">
      <c r="A683" s="118">
        <v>968</v>
      </c>
      <c r="B683" s="118" t="s">
        <v>222</v>
      </c>
      <c r="C683" s="118">
        <v>23.64</v>
      </c>
      <c r="D683" s="118">
        <v>35.91</v>
      </c>
      <c r="E683" s="118">
        <v>59.55</v>
      </c>
    </row>
    <row r="684" spans="1:5" ht="12.75">
      <c r="A684" s="118">
        <v>969</v>
      </c>
      <c r="B684" s="118" t="s">
        <v>222</v>
      </c>
      <c r="C684" s="118">
        <v>10.85</v>
      </c>
      <c r="D684" s="118">
        <v>20.76</v>
      </c>
      <c r="E684" s="118">
        <v>31.61</v>
      </c>
    </row>
    <row r="685" spans="1:5" ht="12.75">
      <c r="A685" s="118">
        <v>970</v>
      </c>
      <c r="B685" s="118" t="s">
        <v>222</v>
      </c>
      <c r="C685" s="118">
        <v>10.85</v>
      </c>
      <c r="D685" s="118">
        <v>21.76</v>
      </c>
      <c r="E685" s="118">
        <v>32.61</v>
      </c>
    </row>
    <row r="686" spans="1:5" ht="12.75">
      <c r="A686" s="118">
        <v>971</v>
      </c>
      <c r="B686" s="118" t="s">
        <v>251</v>
      </c>
      <c r="C686" s="118">
        <v>6.83</v>
      </c>
      <c r="D686" s="118">
        <v>10.08</v>
      </c>
      <c r="E686" s="118">
        <v>16.91</v>
      </c>
    </row>
    <row r="687" spans="1:5" ht="12.75">
      <c r="A687" s="118">
        <v>972</v>
      </c>
      <c r="B687" s="118" t="s">
        <v>251</v>
      </c>
      <c r="C687" s="118">
        <v>6.83</v>
      </c>
      <c r="D687" s="118">
        <v>11.08</v>
      </c>
      <c r="E687" s="118">
        <v>17.91</v>
      </c>
    </row>
    <row r="688" spans="1:5" ht="12.75">
      <c r="A688" s="118">
        <v>973</v>
      </c>
      <c r="B688" s="118" t="s">
        <v>251</v>
      </c>
      <c r="C688" s="118">
        <v>3.83</v>
      </c>
      <c r="D688" s="118">
        <v>7.08</v>
      </c>
      <c r="E688" s="118">
        <v>10.91</v>
      </c>
    </row>
    <row r="689" spans="1:5" ht="12.75">
      <c r="A689" s="118">
        <v>974</v>
      </c>
      <c r="B689" s="118" t="s">
        <v>251</v>
      </c>
      <c r="C689" s="118">
        <v>3.83</v>
      </c>
      <c r="D689" s="118">
        <v>8.08</v>
      </c>
      <c r="E689" s="118">
        <v>11.91</v>
      </c>
    </row>
    <row r="690" spans="1:5" ht="12.75">
      <c r="A690" s="118">
        <v>975</v>
      </c>
      <c r="B690" s="118" t="s">
        <v>251</v>
      </c>
      <c r="C690" s="118">
        <v>6.43</v>
      </c>
      <c r="D690" s="118">
        <v>9.28</v>
      </c>
      <c r="E690" s="118">
        <v>15.71</v>
      </c>
    </row>
    <row r="691" spans="1:5" ht="12.75">
      <c r="A691" s="118">
        <v>976</v>
      </c>
      <c r="B691" s="118" t="s">
        <v>251</v>
      </c>
      <c r="C691" s="118">
        <v>3.43</v>
      </c>
      <c r="D691" s="118">
        <v>6.28</v>
      </c>
      <c r="E691" s="118">
        <v>9.71</v>
      </c>
    </row>
    <row r="692" spans="1:5" ht="12.75">
      <c r="A692" s="118"/>
      <c r="B692" s="118"/>
      <c r="C692" s="118"/>
      <c r="D692" s="118"/>
      <c r="E692" s="118"/>
    </row>
    <row r="693" spans="1:5" ht="12.75">
      <c r="A693" s="118"/>
      <c r="B693" s="118"/>
      <c r="C693" s="118"/>
      <c r="D693" s="118"/>
      <c r="E693" s="118"/>
    </row>
    <row r="694" spans="1:5" ht="12.75">
      <c r="A694" s="118"/>
      <c r="B694" s="118"/>
      <c r="C694" s="118"/>
      <c r="D694" s="118"/>
      <c r="E694" s="118"/>
    </row>
    <row r="695" spans="1:5" ht="12.75">
      <c r="A695" s="118"/>
      <c r="B695" s="118"/>
      <c r="C695" s="118"/>
      <c r="D695" s="118"/>
      <c r="E695" s="118"/>
    </row>
    <row r="696" spans="1:5" ht="12.75">
      <c r="A696" s="118"/>
      <c r="B696" s="118"/>
      <c r="C696" s="118"/>
      <c r="D696" s="118"/>
      <c r="E696" s="118"/>
    </row>
    <row r="697" spans="1:5" ht="12.75">
      <c r="A697" s="118"/>
      <c r="B697" s="118"/>
      <c r="C697" s="118"/>
      <c r="D697" s="118"/>
      <c r="E697" s="118"/>
    </row>
    <row r="698" spans="1:5" ht="12.75">
      <c r="A698" s="118"/>
      <c r="B698" s="118"/>
      <c r="C698" s="118"/>
      <c r="D698" s="118"/>
      <c r="E698" s="118"/>
    </row>
    <row r="699" spans="1:5" ht="12.75">
      <c r="A699" s="118"/>
      <c r="B699" s="118"/>
      <c r="C699" s="118"/>
      <c r="D699" s="118"/>
      <c r="E699" s="118"/>
    </row>
    <row r="700" spans="1:5" ht="12.75">
      <c r="A700" s="118"/>
      <c r="B700" s="118"/>
      <c r="C700" s="118"/>
      <c r="D700" s="118"/>
      <c r="E700" s="118"/>
    </row>
    <row r="701" spans="1:5" ht="12.75">
      <c r="A701" s="118"/>
      <c r="B701" s="118"/>
      <c r="C701" s="118"/>
      <c r="D701" s="118"/>
      <c r="E701" s="118"/>
    </row>
    <row r="702" spans="1:5" ht="12.75">
      <c r="A702" s="118"/>
      <c r="B702" s="118"/>
      <c r="C702" s="118"/>
      <c r="D702" s="118"/>
      <c r="E702" s="118"/>
    </row>
    <row r="703" spans="1:5" ht="12.75">
      <c r="A703" s="118"/>
      <c r="B703" s="118"/>
      <c r="C703" s="118"/>
      <c r="D703" s="118"/>
      <c r="E703" s="118"/>
    </row>
    <row r="704" spans="1:5" ht="12.75">
      <c r="A704" s="118"/>
      <c r="B704" s="118"/>
      <c r="C704" s="118"/>
      <c r="D704" s="118"/>
      <c r="E704" s="118"/>
    </row>
    <row r="705" spans="1:5" ht="12.75">
      <c r="A705" s="118"/>
      <c r="B705" s="118"/>
      <c r="C705" s="118"/>
      <c r="D705" s="118"/>
      <c r="E705" s="118"/>
    </row>
    <row r="706" spans="1:5" ht="12.75">
      <c r="A706" s="118"/>
      <c r="B706" s="118"/>
      <c r="C706" s="118"/>
      <c r="D706" s="118"/>
      <c r="E706" s="118"/>
    </row>
    <row r="707" spans="1:5" ht="12.75">
      <c r="A707" s="118"/>
      <c r="B707" s="118"/>
      <c r="C707" s="118"/>
      <c r="D707" s="118"/>
      <c r="E707" s="118"/>
    </row>
    <row r="708" spans="1:5" ht="12.75">
      <c r="A708" s="118"/>
      <c r="B708" s="118"/>
      <c r="C708" s="118"/>
      <c r="D708" s="118"/>
      <c r="E708" s="118"/>
    </row>
    <row r="709" spans="1:5" ht="12.75">
      <c r="A709" s="118"/>
      <c r="B709" s="118"/>
      <c r="C709" s="118"/>
      <c r="D709" s="118"/>
      <c r="E709" s="118"/>
    </row>
    <row r="710" spans="1:5" ht="12.75">
      <c r="A710" s="118"/>
      <c r="B710" s="118"/>
      <c r="C710" s="118"/>
      <c r="D710" s="118"/>
      <c r="E710" s="118"/>
    </row>
    <row r="711" spans="1:5" ht="12.75">
      <c r="A711" s="118"/>
      <c r="B711" s="118"/>
      <c r="C711" s="118"/>
      <c r="D711" s="118"/>
      <c r="E711" s="118"/>
    </row>
    <row r="712" spans="1:5" ht="12.75">
      <c r="A712" s="118"/>
      <c r="B712" s="118"/>
      <c r="C712" s="118"/>
      <c r="D712" s="118"/>
      <c r="E712" s="118"/>
    </row>
    <row r="713" spans="1:5" ht="12.75">
      <c r="A713" s="118"/>
      <c r="B713" s="118"/>
      <c r="C713" s="118"/>
      <c r="D713" s="118"/>
      <c r="E713" s="118"/>
    </row>
    <row r="714" spans="1:5" ht="12.75">
      <c r="A714" s="118"/>
      <c r="B714" s="118"/>
      <c r="C714" s="118"/>
      <c r="D714" s="118"/>
      <c r="E714" s="118"/>
    </row>
    <row r="715" spans="1:5" ht="12.75">
      <c r="A715" s="118"/>
      <c r="B715" s="118"/>
      <c r="C715" s="118"/>
      <c r="D715" s="118"/>
      <c r="E715" s="118"/>
    </row>
    <row r="716" spans="1:5" ht="12.75">
      <c r="A716" s="118"/>
      <c r="B716" s="118"/>
      <c r="C716" s="118"/>
      <c r="D716" s="118"/>
      <c r="E716" s="118"/>
    </row>
    <row r="717" spans="1:5" ht="12.75">
      <c r="A717" s="118"/>
      <c r="B717" s="118"/>
      <c r="C717" s="118"/>
      <c r="D717" s="118"/>
      <c r="E717" s="118"/>
    </row>
    <row r="718" spans="1:5" ht="12.75">
      <c r="A718" s="118"/>
      <c r="B718" s="118"/>
      <c r="C718" s="118"/>
      <c r="D718" s="118"/>
      <c r="E718" s="118"/>
    </row>
    <row r="719" spans="1:5" ht="12.75">
      <c r="A719" s="118"/>
      <c r="B719" s="118"/>
      <c r="C719" s="118"/>
      <c r="D719" s="118"/>
      <c r="E719" s="118"/>
    </row>
    <row r="720" spans="1:5" ht="12.75">
      <c r="A720" s="118"/>
      <c r="B720" s="118"/>
      <c r="C720" s="118"/>
      <c r="D720" s="118"/>
      <c r="E720" s="118"/>
    </row>
    <row r="721" spans="1:5" ht="12.75">
      <c r="A721" s="118"/>
      <c r="B721" s="118"/>
      <c r="C721" s="118"/>
      <c r="D721" s="118"/>
      <c r="E721" s="118"/>
    </row>
    <row r="722" spans="1:5" ht="12.75">
      <c r="A722" s="118"/>
      <c r="B722" s="118"/>
      <c r="C722" s="118"/>
      <c r="D722" s="118"/>
      <c r="E722" s="118"/>
    </row>
    <row r="723" spans="1:5" ht="12.75">
      <c r="A723" s="118"/>
      <c r="B723" s="118"/>
      <c r="C723" s="118"/>
      <c r="D723" s="118"/>
      <c r="E723" s="118"/>
    </row>
    <row r="724" spans="1:5" ht="12.75">
      <c r="A724" s="118"/>
      <c r="B724" s="118"/>
      <c r="C724" s="118"/>
      <c r="D724" s="118"/>
      <c r="E724" s="118"/>
    </row>
    <row r="725" spans="1:5" ht="12.75">
      <c r="A725" s="118"/>
      <c r="B725" s="118"/>
      <c r="C725" s="118"/>
      <c r="D725" s="118"/>
      <c r="E725" s="118"/>
    </row>
    <row r="726" spans="1:5" ht="12.75">
      <c r="A726" s="118"/>
      <c r="B726" s="118"/>
      <c r="C726" s="118"/>
      <c r="D726" s="118"/>
      <c r="E726" s="118"/>
    </row>
    <row r="727" spans="1:5" ht="12.75">
      <c r="A727" s="118"/>
      <c r="B727" s="118"/>
      <c r="C727" s="118"/>
      <c r="D727" s="118"/>
      <c r="E727" s="118"/>
    </row>
    <row r="728" spans="1:5" ht="12.75">
      <c r="A728" s="118"/>
      <c r="B728" s="118"/>
      <c r="C728" s="118"/>
      <c r="D728" s="118"/>
      <c r="E728" s="118"/>
    </row>
    <row r="729" spans="1:5" ht="12.75">
      <c r="A729" s="118"/>
      <c r="B729" s="118"/>
      <c r="C729" s="118"/>
      <c r="D729" s="118"/>
      <c r="E729" s="118"/>
    </row>
    <row r="730" spans="1:5" ht="12.75">
      <c r="A730" s="118"/>
      <c r="B730" s="118"/>
      <c r="C730" s="118"/>
      <c r="D730" s="118"/>
      <c r="E730" s="118"/>
    </row>
  </sheetData>
  <sheetProtection/>
  <printOptions/>
  <pageMargins left="0.75" right="0.75" top="1" bottom="1" header="0.5" footer="0.5"/>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nipco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gus</dc:creator>
  <cp:keywords/>
  <dc:description/>
  <cp:lastModifiedBy>michael</cp:lastModifiedBy>
  <cp:lastPrinted>2001-09-12T09:32:26Z</cp:lastPrinted>
  <dcterms:created xsi:type="dcterms:W3CDTF">2000-05-04T10:26:36Z</dcterms:created>
  <dcterms:modified xsi:type="dcterms:W3CDTF">2011-07-13T20:07:51Z</dcterms:modified>
  <cp:category/>
  <cp:version/>
  <cp:contentType/>
  <cp:contentStatus/>
</cp:coreProperties>
</file>